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NEW DOCUMENTS\!M\"/>
    </mc:Choice>
  </mc:AlternateContent>
  <xr:revisionPtr revIDLastSave="0" documentId="13_ncr:1_{D2892D05-A430-45D4-8088-8BA64FDBA350}" xr6:coauthVersionLast="41" xr6:coauthVersionMax="41" xr10:uidLastSave="{00000000-0000-0000-0000-000000000000}"/>
  <bookViews>
    <workbookView xWindow="-120" yWindow="-120" windowWidth="19140" windowHeight="11760" xr2:uid="{975477B3-1B14-47C4-BB30-574D85B80145}"/>
  </bookViews>
  <sheets>
    <sheet name="START" sheetId="8" r:id="rId1"/>
    <sheet name="lokaty_miesiące" sheetId="6" r:id="rId2"/>
    <sheet name="lokaty_lata" sheetId="1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8" l="1"/>
  <c r="K10" i="6" l="1"/>
  <c r="J10" i="6" l="1"/>
  <c r="L10" i="6" s="1"/>
  <c r="C10" i="6"/>
  <c r="L6" i="6"/>
  <c r="E6" i="6"/>
  <c r="I11" i="6"/>
  <c r="B11" i="6"/>
  <c r="B12" i="6" s="1"/>
  <c r="K10" i="1"/>
  <c r="K11" i="6" l="1"/>
  <c r="K12" i="6" s="1"/>
  <c r="K13" i="6" s="1"/>
  <c r="E10" i="6"/>
  <c r="I12" i="6"/>
  <c r="I13" i="6" s="1"/>
  <c r="C11" i="6"/>
  <c r="D10" i="6"/>
  <c r="B13" i="6"/>
  <c r="J11" i="6" l="1"/>
  <c r="L11" i="6" s="1"/>
  <c r="J12" i="6"/>
  <c r="I14" i="6"/>
  <c r="I15" i="6" s="1"/>
  <c r="C12" i="6"/>
  <c r="D11" i="6"/>
  <c r="E11" i="6"/>
  <c r="B14" i="6"/>
  <c r="K14" i="6" l="1"/>
  <c r="K15" i="6" s="1"/>
  <c r="J13" i="6"/>
  <c r="J14" i="6" s="1"/>
  <c r="J15" i="6" s="1"/>
  <c r="C13" i="6"/>
  <c r="C14" i="6" s="1"/>
  <c r="I16" i="6"/>
  <c r="B15" i="6"/>
  <c r="D12" i="6"/>
  <c r="E12" i="6"/>
  <c r="L12" i="6"/>
  <c r="K16" i="6" l="1"/>
  <c r="L13" i="6"/>
  <c r="L14" i="6" s="1"/>
  <c r="L15" i="6" s="1"/>
  <c r="C15" i="6"/>
  <c r="J16" i="6"/>
  <c r="I17" i="6"/>
  <c r="D13" i="6"/>
  <c r="E13" i="6"/>
  <c r="B16" i="6"/>
  <c r="K17" i="6" l="1"/>
  <c r="C16" i="6"/>
  <c r="L16" i="6"/>
  <c r="J17" i="6"/>
  <c r="I18" i="6"/>
  <c r="E14" i="6"/>
  <c r="D14" i="6"/>
  <c r="B17" i="6"/>
  <c r="K18" i="6" l="1"/>
  <c r="C17" i="6"/>
  <c r="E17" i="6" s="1"/>
  <c r="L17" i="6"/>
  <c r="J18" i="6"/>
  <c r="I19" i="6"/>
  <c r="E16" i="6"/>
  <c r="D15" i="6"/>
  <c r="D16" i="6" s="1"/>
  <c r="E15" i="6"/>
  <c r="B18" i="6"/>
  <c r="I11" i="1"/>
  <c r="B11" i="1"/>
  <c r="J10" i="1"/>
  <c r="C10" i="1"/>
  <c r="L10" i="1" l="1"/>
  <c r="K11" i="1"/>
  <c r="J11" i="1" s="1"/>
  <c r="L11" i="1" s="1"/>
  <c r="K19" i="6"/>
  <c r="J19" i="6" s="1"/>
  <c r="C18" i="6"/>
  <c r="L18" i="6"/>
  <c r="I20" i="6"/>
  <c r="D17" i="6"/>
  <c r="B19" i="6"/>
  <c r="C19" i="6" s="1"/>
  <c r="I12" i="1"/>
  <c r="E10" i="1"/>
  <c r="D10" i="1"/>
  <c r="B12" i="1"/>
  <c r="C11" i="1"/>
  <c r="K12" i="1" l="1"/>
  <c r="J12" i="1" s="1"/>
  <c r="I13" i="1"/>
  <c r="D11" i="1"/>
  <c r="K20" i="6"/>
  <c r="J20" i="6" s="1"/>
  <c r="L19" i="6"/>
  <c r="I21" i="6"/>
  <c r="D18" i="6"/>
  <c r="E19" i="6"/>
  <c r="B20" i="6"/>
  <c r="C20" i="6" s="1"/>
  <c r="E18" i="6"/>
  <c r="E11" i="1"/>
  <c r="B13" i="1"/>
  <c r="C12" i="1"/>
  <c r="D12" i="1" l="1"/>
  <c r="K13" i="1"/>
  <c r="J13" i="1" s="1"/>
  <c r="I14" i="1"/>
  <c r="K21" i="6"/>
  <c r="L20" i="6"/>
  <c r="I22" i="6"/>
  <c r="H22" i="6" s="1"/>
  <c r="J21" i="6"/>
  <c r="E20" i="6"/>
  <c r="B21" i="6"/>
  <c r="D19" i="6"/>
  <c r="L12" i="1"/>
  <c r="E12" i="1"/>
  <c r="B14" i="1"/>
  <c r="C13" i="1"/>
  <c r="K14" i="1" l="1"/>
  <c r="J14" i="1" s="1"/>
  <c r="I15" i="1"/>
  <c r="D13" i="1"/>
  <c r="K22" i="6"/>
  <c r="L21" i="6"/>
  <c r="C21" i="6"/>
  <c r="E21" i="6" s="1"/>
  <c r="B22" i="6"/>
  <c r="I23" i="6"/>
  <c r="J22" i="6"/>
  <c r="L22" i="6" s="1"/>
  <c r="D20" i="6"/>
  <c r="L13" i="1"/>
  <c r="E13" i="1"/>
  <c r="B15" i="1"/>
  <c r="C14" i="1"/>
  <c r="D14" i="1" l="1"/>
  <c r="L14" i="1"/>
  <c r="I16" i="1"/>
  <c r="I17" i="1" s="1"/>
  <c r="I18" i="1" s="1"/>
  <c r="K15" i="1"/>
  <c r="K23" i="6"/>
  <c r="J23" i="6" s="1"/>
  <c r="L23" i="6" s="1"/>
  <c r="B23" i="6"/>
  <c r="A22" i="6"/>
  <c r="C22" i="6"/>
  <c r="E22" i="6" s="1"/>
  <c r="I24" i="6"/>
  <c r="D21" i="6"/>
  <c r="E14" i="1"/>
  <c r="B16" i="1"/>
  <c r="C15" i="1"/>
  <c r="D15" i="1" s="1"/>
  <c r="K16" i="1" l="1"/>
  <c r="K17" i="1" s="1"/>
  <c r="K18" i="1" s="1"/>
  <c r="J15" i="1"/>
  <c r="K24" i="6"/>
  <c r="D22" i="6"/>
  <c r="B24" i="6"/>
  <c r="C23" i="6"/>
  <c r="E23" i="6" s="1"/>
  <c r="I25" i="6"/>
  <c r="J24" i="6"/>
  <c r="L24" i="6" s="1"/>
  <c r="E15" i="1"/>
  <c r="I19" i="1"/>
  <c r="B17" i="1"/>
  <c r="C16" i="1"/>
  <c r="D16" i="1" s="1"/>
  <c r="K19" i="1" l="1"/>
  <c r="J16" i="1"/>
  <c r="L15" i="1"/>
  <c r="K25" i="6"/>
  <c r="B25" i="6"/>
  <c r="C24" i="6"/>
  <c r="D23" i="6"/>
  <c r="J25" i="6"/>
  <c r="L25" i="6" s="1"/>
  <c r="I26" i="6"/>
  <c r="E16" i="1"/>
  <c r="I20" i="1"/>
  <c r="C17" i="1"/>
  <c r="D17" i="1" s="1"/>
  <c r="B18" i="1"/>
  <c r="K20" i="1" l="1"/>
  <c r="J17" i="1"/>
  <c r="J18" i="1" s="1"/>
  <c r="L16" i="1"/>
  <c r="K26" i="6"/>
  <c r="J26" i="6" s="1"/>
  <c r="L26" i="6" s="1"/>
  <c r="D24" i="6"/>
  <c r="E24" i="6"/>
  <c r="B26" i="6"/>
  <c r="C25" i="6"/>
  <c r="I27" i="6"/>
  <c r="E17" i="1"/>
  <c r="C18" i="1"/>
  <c r="D18" i="1" s="1"/>
  <c r="B19" i="1"/>
  <c r="I21" i="1"/>
  <c r="K21" i="1" s="1"/>
  <c r="L17" i="1" l="1"/>
  <c r="L18" i="1" s="1"/>
  <c r="J19" i="1"/>
  <c r="K27" i="6"/>
  <c r="J27" i="6" s="1"/>
  <c r="L27" i="6" s="1"/>
  <c r="E25" i="6"/>
  <c r="D25" i="6"/>
  <c r="B27" i="6"/>
  <c r="C26" i="6"/>
  <c r="E26" i="6" s="1"/>
  <c r="I28" i="6"/>
  <c r="E18" i="1"/>
  <c r="B20" i="1"/>
  <c r="C19" i="1"/>
  <c r="D19" i="1" s="1"/>
  <c r="I22" i="1"/>
  <c r="K22" i="1" s="1"/>
  <c r="J20" i="1" l="1"/>
  <c r="L19" i="1"/>
  <c r="K28" i="6"/>
  <c r="B28" i="6"/>
  <c r="C27" i="6"/>
  <c r="E27" i="6" s="1"/>
  <c r="D26" i="6"/>
  <c r="I29" i="6"/>
  <c r="J28" i="6"/>
  <c r="L28" i="6" s="1"/>
  <c r="E19" i="1"/>
  <c r="B21" i="1"/>
  <c r="C20" i="1"/>
  <c r="D20" i="1" s="1"/>
  <c r="I23" i="1"/>
  <c r="K23" i="1" s="1"/>
  <c r="L20" i="1" l="1"/>
  <c r="J21" i="1"/>
  <c r="K29" i="6"/>
  <c r="D27" i="6"/>
  <c r="B29" i="6"/>
  <c r="C28" i="6"/>
  <c r="I30" i="6"/>
  <c r="J29" i="6"/>
  <c r="L29" i="6" s="1"/>
  <c r="E20" i="1"/>
  <c r="I24" i="1"/>
  <c r="K24" i="1" s="1"/>
  <c r="B22" i="1"/>
  <c r="C21" i="1"/>
  <c r="D21" i="1" s="1"/>
  <c r="L21" i="1" l="1"/>
  <c r="J22" i="1"/>
  <c r="K30" i="6"/>
  <c r="J30" i="6" s="1"/>
  <c r="L30" i="6" s="1"/>
  <c r="D28" i="6"/>
  <c r="B30" i="6"/>
  <c r="C29" i="6"/>
  <c r="D29" i="6" s="1"/>
  <c r="E28" i="6"/>
  <c r="I31" i="6"/>
  <c r="E21" i="1"/>
  <c r="I25" i="1"/>
  <c r="K25" i="1" s="1"/>
  <c r="B23" i="1"/>
  <c r="C22" i="1"/>
  <c r="D22" i="1" s="1"/>
  <c r="L22" i="1" l="1"/>
  <c r="J23" i="1"/>
  <c r="K31" i="6"/>
  <c r="E29" i="6"/>
  <c r="B31" i="6"/>
  <c r="C30" i="6"/>
  <c r="D30" i="6" s="1"/>
  <c r="I32" i="6"/>
  <c r="J31" i="6"/>
  <c r="L31" i="6" s="1"/>
  <c r="E22" i="1"/>
  <c r="I26" i="1"/>
  <c r="K26" i="1" s="1"/>
  <c r="B24" i="1"/>
  <c r="C23" i="1"/>
  <c r="D23" i="1" s="1"/>
  <c r="L23" i="1" l="1"/>
  <c r="J24" i="1"/>
  <c r="K32" i="6"/>
  <c r="B32" i="6"/>
  <c r="C31" i="6"/>
  <c r="E31" i="6" s="1"/>
  <c r="E30" i="6"/>
  <c r="I33" i="6"/>
  <c r="I34" i="6" s="1"/>
  <c r="J32" i="6"/>
  <c r="L32" i="6" s="1"/>
  <c r="E23" i="1"/>
  <c r="I27" i="1"/>
  <c r="K27" i="1" s="1"/>
  <c r="B25" i="1"/>
  <c r="C24" i="1"/>
  <c r="D24" i="1" s="1"/>
  <c r="L24" i="1" l="1"/>
  <c r="J25" i="1"/>
  <c r="K33" i="6"/>
  <c r="K34" i="6" s="1"/>
  <c r="D31" i="6"/>
  <c r="B33" i="6"/>
  <c r="C32" i="6"/>
  <c r="I35" i="6"/>
  <c r="H34" i="6"/>
  <c r="E24" i="1"/>
  <c r="B26" i="1"/>
  <c r="C25" i="1"/>
  <c r="D25" i="1" s="1"/>
  <c r="I28" i="1"/>
  <c r="K28" i="1" s="1"/>
  <c r="J33" i="6" l="1"/>
  <c r="L33" i="6" s="1"/>
  <c r="L25" i="1"/>
  <c r="J26" i="1"/>
  <c r="K35" i="6"/>
  <c r="D32" i="6"/>
  <c r="E32" i="6"/>
  <c r="B34" i="6"/>
  <c r="C33" i="6"/>
  <c r="J34" i="6"/>
  <c r="L34" i="6" s="1"/>
  <c r="I36" i="6"/>
  <c r="E25" i="1"/>
  <c r="I29" i="1"/>
  <c r="K29" i="1" s="1"/>
  <c r="B27" i="1"/>
  <c r="C26" i="1"/>
  <c r="D26" i="1" s="1"/>
  <c r="L26" i="1" l="1"/>
  <c r="J27" i="1"/>
  <c r="K36" i="6"/>
  <c r="D33" i="6"/>
  <c r="J35" i="6"/>
  <c r="L35" i="6" s="1"/>
  <c r="E33" i="6"/>
  <c r="A34" i="6"/>
  <c r="B35" i="6"/>
  <c r="C34" i="6"/>
  <c r="E34" i="6" s="1"/>
  <c r="I37" i="6"/>
  <c r="E26" i="1"/>
  <c r="I30" i="1"/>
  <c r="B28" i="1"/>
  <c r="C27" i="1"/>
  <c r="D27" i="1" s="1"/>
  <c r="K30" i="1" l="1"/>
  <c r="L27" i="1"/>
  <c r="J28" i="1"/>
  <c r="K37" i="6"/>
  <c r="J36" i="6"/>
  <c r="L36" i="6" s="1"/>
  <c r="D34" i="6"/>
  <c r="B36" i="6"/>
  <c r="C35" i="6"/>
  <c r="I38" i="6"/>
  <c r="E27" i="1"/>
  <c r="I31" i="1"/>
  <c r="B29" i="1"/>
  <c r="B30" i="1" s="1"/>
  <c r="C28" i="1"/>
  <c r="D28" i="1" s="1"/>
  <c r="B31" i="1" l="1"/>
  <c r="L28" i="1"/>
  <c r="J29" i="1"/>
  <c r="J30" i="1" s="1"/>
  <c r="K31" i="1"/>
  <c r="J37" i="6"/>
  <c r="L37" i="6" s="1"/>
  <c r="K38" i="6"/>
  <c r="E35" i="6"/>
  <c r="D35" i="6"/>
  <c r="B37" i="6"/>
  <c r="C36" i="6"/>
  <c r="J38" i="6"/>
  <c r="L38" i="6" s="1"/>
  <c r="I39" i="6"/>
  <c r="E28" i="1"/>
  <c r="I32" i="1"/>
  <c r="C29" i="1"/>
  <c r="D29" i="1" s="1"/>
  <c r="B32" i="1" l="1"/>
  <c r="C30" i="1"/>
  <c r="J31" i="1"/>
  <c r="K32" i="1"/>
  <c r="L29" i="1"/>
  <c r="L30" i="1" s="1"/>
  <c r="K39" i="6"/>
  <c r="D36" i="6"/>
  <c r="B38" i="6"/>
  <c r="C37" i="6"/>
  <c r="E37" i="6" s="1"/>
  <c r="E36" i="6"/>
  <c r="I40" i="6"/>
  <c r="J39" i="6"/>
  <c r="L39" i="6" s="1"/>
  <c r="E29" i="1"/>
  <c r="I33" i="1"/>
  <c r="J32" i="1" l="1"/>
  <c r="B33" i="1"/>
  <c r="D30" i="1"/>
  <c r="E30" i="1"/>
  <c r="C31" i="1"/>
  <c r="L31" i="1"/>
  <c r="L32" i="1" s="1"/>
  <c r="K33" i="1"/>
  <c r="J33" i="1" s="1"/>
  <c r="L33" i="1" s="1"/>
  <c r="K40" i="6"/>
  <c r="J40" i="6" s="1"/>
  <c r="L40" i="6" s="1"/>
  <c r="D37" i="6"/>
  <c r="B39" i="6"/>
  <c r="C38" i="6"/>
  <c r="I41" i="6"/>
  <c r="I34" i="1"/>
  <c r="B34" i="1" l="1"/>
  <c r="E31" i="1"/>
  <c r="D31" i="1"/>
  <c r="C32" i="1"/>
  <c r="K34" i="1"/>
  <c r="K41" i="6"/>
  <c r="D38" i="6"/>
  <c r="E38" i="6"/>
  <c r="B40" i="6"/>
  <c r="C39" i="6"/>
  <c r="J41" i="6"/>
  <c r="L41" i="6" s="1"/>
  <c r="I42" i="6"/>
  <c r="I35" i="1"/>
  <c r="J34" i="1"/>
  <c r="L34" i="1" s="1"/>
  <c r="D32" i="1" l="1"/>
  <c r="E32" i="1"/>
  <c r="B35" i="1"/>
  <c r="C33" i="1"/>
  <c r="C34" i="1" s="1"/>
  <c r="K35" i="1"/>
  <c r="J35" i="1" s="1"/>
  <c r="L35" i="1" s="1"/>
  <c r="K42" i="6"/>
  <c r="B41" i="6"/>
  <c r="C40" i="6"/>
  <c r="E40" i="6" s="1"/>
  <c r="D39" i="6"/>
  <c r="E39" i="6"/>
  <c r="J42" i="6"/>
  <c r="L42" i="6" s="1"/>
  <c r="I43" i="6"/>
  <c r="I36" i="1"/>
  <c r="E34" i="1" l="1"/>
  <c r="C35" i="1"/>
  <c r="E35" i="1"/>
  <c r="B36" i="1"/>
  <c r="E33" i="1"/>
  <c r="D33" i="1"/>
  <c r="D34" i="1" s="1"/>
  <c r="K36" i="1"/>
  <c r="J36" i="1" s="1"/>
  <c r="L36" i="1" s="1"/>
  <c r="K43" i="6"/>
  <c r="J43" i="6" s="1"/>
  <c r="L43" i="6" s="1"/>
  <c r="D40" i="6"/>
  <c r="B42" i="6"/>
  <c r="C41" i="6"/>
  <c r="I44" i="6"/>
  <c r="I37" i="1"/>
  <c r="D35" i="1" l="1"/>
  <c r="B37" i="1"/>
  <c r="E36" i="1"/>
  <c r="D36" i="1"/>
  <c r="C36" i="1"/>
  <c r="K37" i="1"/>
  <c r="K44" i="6"/>
  <c r="J44" i="6" s="1"/>
  <c r="L44" i="6" s="1"/>
  <c r="E41" i="6"/>
  <c r="D41" i="6"/>
  <c r="B43" i="6"/>
  <c r="C42" i="6"/>
  <c r="E42" i="6" s="1"/>
  <c r="I45" i="6"/>
  <c r="J37" i="1"/>
  <c r="L37" i="1" s="1"/>
  <c r="I38" i="1"/>
  <c r="C37" i="1" l="1"/>
  <c r="E37" i="1" s="1"/>
  <c r="B38" i="1"/>
  <c r="K38" i="1"/>
  <c r="K45" i="6"/>
  <c r="B44" i="6"/>
  <c r="C43" i="6"/>
  <c r="D42" i="6"/>
  <c r="J45" i="6"/>
  <c r="L45" i="6" s="1"/>
  <c r="I46" i="6"/>
  <c r="I39" i="1"/>
  <c r="J38" i="1"/>
  <c r="L38" i="1" s="1"/>
  <c r="D37" i="1" l="1"/>
  <c r="C38" i="1"/>
  <c r="E38" i="1" s="1"/>
  <c r="B39" i="1"/>
  <c r="K39" i="1"/>
  <c r="J39" i="1" s="1"/>
  <c r="L39" i="1" s="1"/>
  <c r="K46" i="6"/>
  <c r="D43" i="6"/>
  <c r="B45" i="6"/>
  <c r="C44" i="6"/>
  <c r="E44" i="6" s="1"/>
  <c r="E43" i="6"/>
  <c r="J46" i="6"/>
  <c r="L46" i="6" s="1"/>
  <c r="I47" i="6"/>
  <c r="H46" i="6"/>
  <c r="I40" i="1"/>
  <c r="D38" i="1" l="1"/>
  <c r="C39" i="1"/>
  <c r="D39" i="1" s="1"/>
  <c r="B40" i="1"/>
  <c r="E39" i="1"/>
  <c r="K40" i="1"/>
  <c r="J40" i="1" s="1"/>
  <c r="L40" i="1" s="1"/>
  <c r="K47" i="6"/>
  <c r="D44" i="6"/>
  <c r="B46" i="6"/>
  <c r="C45" i="6"/>
  <c r="E45" i="6" s="1"/>
  <c r="J47" i="6"/>
  <c r="L47" i="6" s="1"/>
  <c r="I48" i="6"/>
  <c r="I41" i="1"/>
  <c r="C40" i="1" l="1"/>
  <c r="D40" i="1" s="1"/>
  <c r="B41" i="1"/>
  <c r="K41" i="1"/>
  <c r="J41" i="1" s="1"/>
  <c r="L41" i="1" s="1"/>
  <c r="K48" i="6"/>
  <c r="J48" i="6" s="1"/>
  <c r="L48" i="6" s="1"/>
  <c r="A46" i="6"/>
  <c r="B47" i="6"/>
  <c r="C46" i="6"/>
  <c r="D45" i="6"/>
  <c r="I49" i="6"/>
  <c r="I42" i="1"/>
  <c r="C41" i="1" l="1"/>
  <c r="E41" i="1" s="1"/>
  <c r="B42" i="1"/>
  <c r="E40" i="1"/>
  <c r="K42" i="1"/>
  <c r="J42" i="1" s="1"/>
  <c r="L42" i="1" s="1"/>
  <c r="K49" i="6"/>
  <c r="D46" i="6"/>
  <c r="E46" i="6"/>
  <c r="B48" i="6"/>
  <c r="C47" i="6"/>
  <c r="E47" i="6" s="1"/>
  <c r="I50" i="6"/>
  <c r="J49" i="6"/>
  <c r="L49" i="6" s="1"/>
  <c r="I43" i="1"/>
  <c r="D41" i="1" l="1"/>
  <c r="B43" i="1"/>
  <c r="C42" i="1"/>
  <c r="E42" i="1" s="1"/>
  <c r="K43" i="1"/>
  <c r="J43" i="1" s="1"/>
  <c r="L43" i="1" s="1"/>
  <c r="K50" i="6"/>
  <c r="B49" i="6"/>
  <c r="C48" i="6"/>
  <c r="E48" i="6" s="1"/>
  <c r="D47" i="6"/>
  <c r="J50" i="6"/>
  <c r="L50" i="6" s="1"/>
  <c r="I51" i="6"/>
  <c r="I44" i="1"/>
  <c r="D42" i="1" l="1"/>
  <c r="B44" i="1"/>
  <c r="C43" i="1"/>
  <c r="E43" i="1" s="1"/>
  <c r="K44" i="1"/>
  <c r="J44" i="1" s="1"/>
  <c r="L44" i="1" s="1"/>
  <c r="K51" i="6"/>
  <c r="D48" i="6"/>
  <c r="B50" i="6"/>
  <c r="C49" i="6"/>
  <c r="J51" i="6"/>
  <c r="L51" i="6" s="1"/>
  <c r="I52" i="6"/>
  <c r="I45" i="1"/>
  <c r="D43" i="1" l="1"/>
  <c r="C44" i="1"/>
  <c r="E44" i="1" s="1"/>
  <c r="B45" i="1"/>
  <c r="K45" i="1"/>
  <c r="J45" i="1" s="1"/>
  <c r="L45" i="1" s="1"/>
  <c r="K52" i="6"/>
  <c r="E49" i="6"/>
  <c r="D49" i="6"/>
  <c r="B51" i="6"/>
  <c r="C50" i="6"/>
  <c r="I53" i="6"/>
  <c r="J52" i="6"/>
  <c r="L52" i="6" s="1"/>
  <c r="I46" i="1"/>
  <c r="B46" i="1" l="1"/>
  <c r="C45" i="1"/>
  <c r="E45" i="1" s="1"/>
  <c r="D44" i="1"/>
  <c r="K46" i="1"/>
  <c r="J46" i="1" s="1"/>
  <c r="L46" i="1" s="1"/>
  <c r="K53" i="6"/>
  <c r="J53" i="6" s="1"/>
  <c r="L53" i="6" s="1"/>
  <c r="B52" i="6"/>
  <c r="C51" i="6"/>
  <c r="E51" i="6" s="1"/>
  <c r="D50" i="6"/>
  <c r="D51" i="6" s="1"/>
  <c r="E50" i="6"/>
  <c r="I54" i="6"/>
  <c r="I47" i="1"/>
  <c r="D45" i="1" l="1"/>
  <c r="B47" i="1"/>
  <c r="C46" i="1"/>
  <c r="E46" i="1" s="1"/>
  <c r="K47" i="1"/>
  <c r="J47" i="1" s="1"/>
  <c r="L47" i="1" s="1"/>
  <c r="K54" i="6"/>
  <c r="J54" i="6" s="1"/>
  <c r="L54" i="6" s="1"/>
  <c r="B53" i="6"/>
  <c r="C52" i="6"/>
  <c r="I55" i="6"/>
  <c r="I48" i="1"/>
  <c r="D46" i="1" l="1"/>
  <c r="B48" i="1"/>
  <c r="C47" i="1"/>
  <c r="E47" i="1" s="1"/>
  <c r="K48" i="1"/>
  <c r="J48" i="1" s="1"/>
  <c r="L48" i="1" s="1"/>
  <c r="K55" i="6"/>
  <c r="J55" i="6" s="1"/>
  <c r="L55" i="6" s="1"/>
  <c r="D52" i="6"/>
  <c r="E52" i="6"/>
  <c r="B54" i="6"/>
  <c r="C53" i="6"/>
  <c r="I56" i="6"/>
  <c r="I49" i="1"/>
  <c r="I50" i="1" s="1"/>
  <c r="D47" i="1" l="1"/>
  <c r="B49" i="1"/>
  <c r="C48" i="1"/>
  <c r="E48" i="1" s="1"/>
  <c r="K50" i="1"/>
  <c r="I51" i="1"/>
  <c r="K49" i="1"/>
  <c r="K56" i="6"/>
  <c r="J56" i="6" s="1"/>
  <c r="L56" i="6" s="1"/>
  <c r="D53" i="6"/>
  <c r="E53" i="6"/>
  <c r="B55" i="6"/>
  <c r="C54" i="6"/>
  <c r="I57" i="6"/>
  <c r="J49" i="1"/>
  <c r="L49" i="1" s="1"/>
  <c r="D48" i="1" l="1"/>
  <c r="B50" i="1"/>
  <c r="C49" i="1"/>
  <c r="E49" i="1" s="1"/>
  <c r="K51" i="1"/>
  <c r="I52" i="1"/>
  <c r="J50" i="1"/>
  <c r="L50" i="1" s="1"/>
  <c r="K57" i="6"/>
  <c r="J57" i="6" s="1"/>
  <c r="L57" i="6" s="1"/>
  <c r="D54" i="6"/>
  <c r="E54" i="6"/>
  <c r="B56" i="6"/>
  <c r="C55" i="6"/>
  <c r="E55" i="6" s="1"/>
  <c r="I58" i="6"/>
  <c r="B51" i="1" l="1"/>
  <c r="C50" i="1"/>
  <c r="E50" i="1" s="1"/>
  <c r="D49" i="1"/>
  <c r="I53" i="1"/>
  <c r="K52" i="1"/>
  <c r="J51" i="1"/>
  <c r="L51" i="1" s="1"/>
  <c r="K58" i="6"/>
  <c r="J58" i="6" s="1"/>
  <c r="L58" i="6" s="1"/>
  <c r="B57" i="6"/>
  <c r="C56" i="6"/>
  <c r="E56" i="6" s="1"/>
  <c r="D55" i="6"/>
  <c r="H58" i="6"/>
  <c r="I59" i="6"/>
  <c r="B52" i="1" l="1"/>
  <c r="C51" i="1"/>
  <c r="E51" i="1" s="1"/>
  <c r="D50" i="1"/>
  <c r="I54" i="1"/>
  <c r="K53" i="1"/>
  <c r="J52" i="1"/>
  <c r="L52" i="1" s="1"/>
  <c r="K59" i="6"/>
  <c r="D56" i="6"/>
  <c r="B58" i="6"/>
  <c r="C57" i="6"/>
  <c r="I60" i="6"/>
  <c r="J59" i="6"/>
  <c r="L59" i="6" s="1"/>
  <c r="J53" i="1" l="1"/>
  <c r="L53" i="1" s="1"/>
  <c r="D51" i="1"/>
  <c r="C52" i="1"/>
  <c r="E52" i="1" s="1"/>
  <c r="B53" i="1"/>
  <c r="K54" i="1"/>
  <c r="J54" i="1" s="1"/>
  <c r="L54" i="1" s="1"/>
  <c r="I55" i="1"/>
  <c r="K60" i="6"/>
  <c r="J60" i="6" s="1"/>
  <c r="L60" i="6" s="1"/>
  <c r="D57" i="6"/>
  <c r="A58" i="6"/>
  <c r="B59" i="6"/>
  <c r="C58" i="6"/>
  <c r="E57" i="6"/>
  <c r="I61" i="6"/>
  <c r="D52" i="1" l="1"/>
  <c r="C53" i="1"/>
  <c r="E53" i="1" s="1"/>
  <c r="B54" i="1"/>
  <c r="K55" i="1"/>
  <c r="J55" i="1" s="1"/>
  <c r="I56" i="1"/>
  <c r="K61" i="6"/>
  <c r="D58" i="6"/>
  <c r="E58" i="6"/>
  <c r="B60" i="6"/>
  <c r="C59" i="6"/>
  <c r="J61" i="6"/>
  <c r="L61" i="6" s="1"/>
  <c r="I62" i="6"/>
  <c r="D53" i="1" l="1"/>
  <c r="B55" i="1"/>
  <c r="C54" i="1"/>
  <c r="E54" i="1" s="1"/>
  <c r="L55" i="1"/>
  <c r="K56" i="1"/>
  <c r="J56" i="1" s="1"/>
  <c r="I57" i="1"/>
  <c r="K62" i="6"/>
  <c r="E59" i="6"/>
  <c r="D59" i="6"/>
  <c r="B61" i="6"/>
  <c r="C60" i="6"/>
  <c r="J62" i="6"/>
  <c r="L62" i="6" s="1"/>
  <c r="I63" i="6"/>
  <c r="D54" i="1" l="1"/>
  <c r="C55" i="1"/>
  <c r="E55" i="1" s="1"/>
  <c r="B56" i="1"/>
  <c r="L56" i="1"/>
  <c r="K57" i="1"/>
  <c r="J57" i="1" s="1"/>
  <c r="I58" i="1"/>
  <c r="B7" i="1"/>
  <c r="K63" i="6"/>
  <c r="J63" i="6" s="1"/>
  <c r="L63" i="6" s="1"/>
  <c r="E60" i="6"/>
  <c r="D60" i="6"/>
  <c r="B62" i="6"/>
  <c r="C61" i="6"/>
  <c r="I64" i="6"/>
  <c r="C56" i="1" l="1"/>
  <c r="E56" i="1" s="1"/>
  <c r="B57" i="1"/>
  <c r="D55" i="1"/>
  <c r="L57" i="1"/>
  <c r="K58" i="1"/>
  <c r="J58" i="1" s="1"/>
  <c r="I59" i="1"/>
  <c r="K64" i="6"/>
  <c r="J64" i="6" s="1"/>
  <c r="L64" i="6" s="1"/>
  <c r="D61" i="6"/>
  <c r="B63" i="6"/>
  <c r="C62" i="6"/>
  <c r="E61" i="6"/>
  <c r="I65" i="6"/>
  <c r="D56" i="1" l="1"/>
  <c r="E57" i="1"/>
  <c r="B58" i="1"/>
  <c r="C57" i="1"/>
  <c r="D57" i="1" s="1"/>
  <c r="L58" i="1"/>
  <c r="K59" i="1"/>
  <c r="J59" i="1"/>
  <c r="L8" i="1" s="1"/>
  <c r="K65" i="6"/>
  <c r="J65" i="6" s="1"/>
  <c r="L65" i="6" s="1"/>
  <c r="D62" i="6"/>
  <c r="E62" i="6"/>
  <c r="B64" i="6"/>
  <c r="C63" i="6"/>
  <c r="I66" i="6"/>
  <c r="B59" i="1" l="1"/>
  <c r="C58" i="1"/>
  <c r="E58" i="1" s="1"/>
  <c r="L59" i="1"/>
  <c r="I8" i="1"/>
  <c r="K66" i="6"/>
  <c r="J66" i="6" s="1"/>
  <c r="L66" i="6" s="1"/>
  <c r="D63" i="6"/>
  <c r="E63" i="6"/>
  <c r="B65" i="6"/>
  <c r="C64" i="6"/>
  <c r="E64" i="6" s="1"/>
  <c r="I67" i="6"/>
  <c r="D58" i="1" l="1"/>
  <c r="C59" i="1"/>
  <c r="E7" i="1" s="1"/>
  <c r="K67" i="6"/>
  <c r="B66" i="6"/>
  <c r="C65" i="6"/>
  <c r="E65" i="6" s="1"/>
  <c r="D64" i="6"/>
  <c r="J67" i="6"/>
  <c r="L67" i="6" s="1"/>
  <c r="I68" i="6"/>
  <c r="E59" i="1" l="1"/>
  <c r="D59" i="1"/>
  <c r="K68" i="6"/>
  <c r="D65" i="6"/>
  <c r="B67" i="6"/>
  <c r="C66" i="6"/>
  <c r="J68" i="6"/>
  <c r="L68" i="6" s="1"/>
  <c r="I69" i="6"/>
  <c r="K69" i="6" l="1"/>
  <c r="D66" i="6"/>
  <c r="B68" i="6"/>
  <c r="C67" i="6"/>
  <c r="E67" i="6" s="1"/>
  <c r="E66" i="6"/>
  <c r="J69" i="6"/>
  <c r="L69" i="6" s="1"/>
  <c r="I70" i="6"/>
  <c r="K70" i="6" l="1"/>
  <c r="D67" i="6"/>
  <c r="B69" i="6"/>
  <c r="C68" i="6"/>
  <c r="J70" i="6"/>
  <c r="L70" i="6" s="1"/>
  <c r="I71" i="6"/>
  <c r="H70" i="6"/>
  <c r="K71" i="6" l="1"/>
  <c r="D68" i="6"/>
  <c r="E68" i="6"/>
  <c r="B70" i="6"/>
  <c r="C69" i="6"/>
  <c r="J71" i="6"/>
  <c r="L71" i="6" s="1"/>
  <c r="I72" i="6"/>
  <c r="K72" i="6" l="1"/>
  <c r="J72" i="6" s="1"/>
  <c r="L72" i="6" s="1"/>
  <c r="E69" i="6"/>
  <c r="D69" i="6"/>
  <c r="A70" i="6"/>
  <c r="B71" i="6"/>
  <c r="C70" i="6"/>
  <c r="E70" i="6" s="1"/>
  <c r="I73" i="6"/>
  <c r="K73" i="6" l="1"/>
  <c r="B72" i="6"/>
  <c r="C71" i="6"/>
  <c r="D70" i="6"/>
  <c r="I74" i="6"/>
  <c r="J73" i="6"/>
  <c r="L73" i="6" s="1"/>
  <c r="K74" i="6" l="1"/>
  <c r="D71" i="6"/>
  <c r="E71" i="6"/>
  <c r="B73" i="6"/>
  <c r="C72" i="6"/>
  <c r="I75" i="6"/>
  <c r="J74" i="6"/>
  <c r="L74" i="6" s="1"/>
  <c r="K75" i="6" l="1"/>
  <c r="B74" i="6"/>
  <c r="C73" i="6"/>
  <c r="E73" i="6" s="1"/>
  <c r="E72" i="6"/>
  <c r="D72" i="6"/>
  <c r="J75" i="6"/>
  <c r="L75" i="6" s="1"/>
  <c r="I76" i="6"/>
  <c r="K76" i="6" l="1"/>
  <c r="D73" i="6"/>
  <c r="B75" i="6"/>
  <c r="C74" i="6"/>
  <c r="I77" i="6"/>
  <c r="J76" i="6"/>
  <c r="L76" i="6" s="1"/>
  <c r="K77" i="6" l="1"/>
  <c r="E74" i="6"/>
  <c r="D74" i="6"/>
  <c r="B76" i="6"/>
  <c r="C75" i="6"/>
  <c r="J77" i="6"/>
  <c r="L77" i="6" s="1"/>
  <c r="I78" i="6"/>
  <c r="K78" i="6" l="1"/>
  <c r="E75" i="6"/>
  <c r="D75" i="6"/>
  <c r="B77" i="6"/>
  <c r="C76" i="6"/>
  <c r="E76" i="6" s="1"/>
  <c r="J78" i="6"/>
  <c r="L78" i="6" s="1"/>
  <c r="I79" i="6"/>
  <c r="K79" i="6" l="1"/>
  <c r="B78" i="6"/>
  <c r="C77" i="6"/>
  <c r="E77" i="6" s="1"/>
  <c r="D76" i="6"/>
  <c r="D77" i="6" s="1"/>
  <c r="J79" i="6"/>
  <c r="L79" i="6" s="1"/>
  <c r="I80" i="6"/>
  <c r="K80" i="6" l="1"/>
  <c r="K81" i="6" s="1"/>
  <c r="B79" i="6"/>
  <c r="C78" i="6"/>
  <c r="I81" i="6"/>
  <c r="J80" i="6"/>
  <c r="L80" i="6" s="1"/>
  <c r="K82" i="6" l="1"/>
  <c r="D78" i="6"/>
  <c r="E78" i="6"/>
  <c r="B80" i="6"/>
  <c r="C79" i="6"/>
  <c r="J81" i="6"/>
  <c r="L81" i="6" s="1"/>
  <c r="I82" i="6"/>
  <c r="D79" i="6" l="1"/>
  <c r="E79" i="6"/>
  <c r="B81" i="6"/>
  <c r="C80" i="6"/>
  <c r="E80" i="6" s="1"/>
  <c r="H82" i="6"/>
  <c r="J82" i="6"/>
  <c r="L82" i="6" s="1"/>
  <c r="I83" i="6"/>
  <c r="K83" i="6" s="1"/>
  <c r="B82" i="6" l="1"/>
  <c r="C81" i="6"/>
  <c r="E81" i="6" s="1"/>
  <c r="D80" i="6"/>
  <c r="J83" i="6"/>
  <c r="L83" i="6" s="1"/>
  <c r="I84" i="6"/>
  <c r="K84" i="6" s="1"/>
  <c r="D81" i="6" l="1"/>
  <c r="A82" i="6"/>
  <c r="B83" i="6"/>
  <c r="C82" i="6"/>
  <c r="J84" i="6"/>
  <c r="L84" i="6" s="1"/>
  <c r="I85" i="6"/>
  <c r="K85" i="6" s="1"/>
  <c r="D82" i="6" l="1"/>
  <c r="B84" i="6"/>
  <c r="C83" i="6"/>
  <c r="E82" i="6"/>
  <c r="J85" i="6"/>
  <c r="L85" i="6" s="1"/>
  <c r="I86" i="6"/>
  <c r="K86" i="6" s="1"/>
  <c r="D83" i="6" l="1"/>
  <c r="E83" i="6"/>
  <c r="B85" i="6"/>
  <c r="C84" i="6"/>
  <c r="J86" i="6"/>
  <c r="L86" i="6" s="1"/>
  <c r="I87" i="6"/>
  <c r="K87" i="6" s="1"/>
  <c r="D84" i="6" l="1"/>
  <c r="E84" i="6"/>
  <c r="B86" i="6"/>
  <c r="C85" i="6"/>
  <c r="I88" i="6"/>
  <c r="K88" i="6" s="1"/>
  <c r="J87" i="6"/>
  <c r="L87" i="6" s="1"/>
  <c r="E85" i="6" l="1"/>
  <c r="D85" i="6"/>
  <c r="B87" i="6"/>
  <c r="C86" i="6"/>
  <c r="J88" i="6"/>
  <c r="L88" i="6" s="1"/>
  <c r="I89" i="6"/>
  <c r="K89" i="6" s="1"/>
  <c r="E86" i="6" l="1"/>
  <c r="D86" i="6"/>
  <c r="B88" i="6"/>
  <c r="C87" i="6"/>
  <c r="J89" i="6"/>
  <c r="L89" i="6" s="1"/>
  <c r="I90" i="6"/>
  <c r="K90" i="6" s="1"/>
  <c r="D87" i="6" l="1"/>
  <c r="E87" i="6"/>
  <c r="B89" i="6"/>
  <c r="C88" i="6"/>
  <c r="J90" i="6"/>
  <c r="L90" i="6" s="1"/>
  <c r="I91" i="6"/>
  <c r="K91" i="6" s="1"/>
  <c r="D88" i="6" l="1"/>
  <c r="E88" i="6"/>
  <c r="B90" i="6"/>
  <c r="C89" i="6"/>
  <c r="E89" i="6" s="1"/>
  <c r="J91" i="6"/>
  <c r="L91" i="6" s="1"/>
  <c r="I92" i="6"/>
  <c r="K92" i="6" s="1"/>
  <c r="B91" i="6" l="1"/>
  <c r="C90" i="6"/>
  <c r="E90" i="6" s="1"/>
  <c r="D89" i="6"/>
  <c r="D90" i="6" s="1"/>
  <c r="J92" i="6"/>
  <c r="L92" i="6" s="1"/>
  <c r="I93" i="6"/>
  <c r="K93" i="6" s="1"/>
  <c r="B92" i="6" l="1"/>
  <c r="C91" i="6"/>
  <c r="I94" i="6"/>
  <c r="K94" i="6" s="1"/>
  <c r="J93" i="6"/>
  <c r="L93" i="6" s="1"/>
  <c r="E91" i="6" l="1"/>
  <c r="D91" i="6"/>
  <c r="B93" i="6"/>
  <c r="C92" i="6"/>
  <c r="H94" i="6"/>
  <c r="J94" i="6"/>
  <c r="L94" i="6" s="1"/>
  <c r="I95" i="6"/>
  <c r="K95" i="6" s="1"/>
  <c r="D92" i="6" l="1"/>
  <c r="E92" i="6"/>
  <c r="B94" i="6"/>
  <c r="C93" i="6"/>
  <c r="D93" i="6" s="1"/>
  <c r="J95" i="6"/>
  <c r="L95" i="6" s="1"/>
  <c r="I96" i="6"/>
  <c r="K96" i="6" s="1"/>
  <c r="B95" i="6" l="1"/>
  <c r="A94" i="6"/>
  <c r="C94" i="6"/>
  <c r="E94" i="6" s="1"/>
  <c r="E93" i="6"/>
  <c r="I97" i="6"/>
  <c r="K97" i="6" s="1"/>
  <c r="J96" i="6"/>
  <c r="L96" i="6" s="1"/>
  <c r="D94" i="6" l="1"/>
  <c r="B96" i="6"/>
  <c r="C95" i="6"/>
  <c r="J97" i="6"/>
  <c r="L97" i="6" s="1"/>
  <c r="I98" i="6"/>
  <c r="K98" i="6" s="1"/>
  <c r="D95" i="6" l="1"/>
  <c r="E95" i="6"/>
  <c r="B97" i="6"/>
  <c r="C96" i="6"/>
  <c r="J98" i="6"/>
  <c r="L98" i="6" s="1"/>
  <c r="I99" i="6"/>
  <c r="K99" i="6" s="1"/>
  <c r="E96" i="6" l="1"/>
  <c r="D96" i="6"/>
  <c r="B98" i="6"/>
  <c r="C97" i="6"/>
  <c r="E97" i="6" s="1"/>
  <c r="J99" i="6"/>
  <c r="L99" i="6" s="1"/>
  <c r="I100" i="6"/>
  <c r="K100" i="6" s="1"/>
  <c r="B99" i="6" l="1"/>
  <c r="C98" i="6"/>
  <c r="E98" i="6" s="1"/>
  <c r="D97" i="6"/>
  <c r="J100" i="6"/>
  <c r="L100" i="6" s="1"/>
  <c r="I101" i="6"/>
  <c r="K101" i="6" s="1"/>
  <c r="D98" i="6" l="1"/>
  <c r="B100" i="6"/>
  <c r="C99" i="6"/>
  <c r="E99" i="6" s="1"/>
  <c r="J101" i="6"/>
  <c r="L101" i="6" s="1"/>
  <c r="I102" i="6"/>
  <c r="K102" i="6" s="1"/>
  <c r="B101" i="6" l="1"/>
  <c r="C100" i="6"/>
  <c r="D99" i="6"/>
  <c r="J102" i="6"/>
  <c r="L102" i="6" s="1"/>
  <c r="I103" i="6"/>
  <c r="K103" i="6" s="1"/>
  <c r="D100" i="6" l="1"/>
  <c r="E100" i="6"/>
  <c r="B102" i="6"/>
  <c r="C101" i="6"/>
  <c r="I104" i="6"/>
  <c r="K104" i="6" s="1"/>
  <c r="J103" i="6"/>
  <c r="L103" i="6" s="1"/>
  <c r="B103" i="6" l="1"/>
  <c r="C102" i="6"/>
  <c r="E102" i="6" s="1"/>
  <c r="E101" i="6"/>
  <c r="D101" i="6"/>
  <c r="I105" i="6"/>
  <c r="K105" i="6" s="1"/>
  <c r="J104" i="6"/>
  <c r="L104" i="6" s="1"/>
  <c r="D102" i="6" l="1"/>
  <c r="B104" i="6"/>
  <c r="C103" i="6"/>
  <c r="I106" i="6"/>
  <c r="K106" i="6" s="1"/>
  <c r="J105" i="6"/>
  <c r="L105" i="6" s="1"/>
  <c r="K107" i="6" l="1"/>
  <c r="D103" i="6"/>
  <c r="E103" i="6"/>
  <c r="B105" i="6"/>
  <c r="C104" i="6"/>
  <c r="E104" i="6" s="1"/>
  <c r="H106" i="6"/>
  <c r="J106" i="6"/>
  <c r="L106" i="6" s="1"/>
  <c r="I107" i="6"/>
  <c r="B106" i="6" l="1"/>
  <c r="C105" i="6"/>
  <c r="E105" i="6" s="1"/>
  <c r="D104" i="6"/>
  <c r="D105" i="6" s="1"/>
  <c r="J107" i="6"/>
  <c r="L107" i="6" s="1"/>
  <c r="I108" i="6"/>
  <c r="K108" i="6" s="1"/>
  <c r="B107" i="6" l="1"/>
  <c r="A106" i="6"/>
  <c r="C106" i="6"/>
  <c r="E106" i="6" s="1"/>
  <c r="I109" i="6"/>
  <c r="K109" i="6" s="1"/>
  <c r="J108" i="6"/>
  <c r="L108" i="6" s="1"/>
  <c r="D106" i="6" l="1"/>
  <c r="B108" i="6"/>
  <c r="C107" i="6"/>
  <c r="E107" i="6" s="1"/>
  <c r="I110" i="6"/>
  <c r="K110" i="6" s="1"/>
  <c r="J109" i="6"/>
  <c r="L109" i="6" s="1"/>
  <c r="D107" i="6" l="1"/>
  <c r="B109" i="6"/>
  <c r="C108" i="6"/>
  <c r="I111" i="6"/>
  <c r="K111" i="6" s="1"/>
  <c r="J110" i="6"/>
  <c r="L110" i="6" s="1"/>
  <c r="D108" i="6" l="1"/>
  <c r="E108" i="6"/>
  <c r="B110" i="6"/>
  <c r="C109" i="6"/>
  <c r="J111" i="6"/>
  <c r="L111" i="6" s="1"/>
  <c r="I112" i="6"/>
  <c r="K112" i="6" s="1"/>
  <c r="B111" i="6" l="1"/>
  <c r="C110" i="6"/>
  <c r="E110" i="6" s="1"/>
  <c r="D109" i="6"/>
  <c r="E109" i="6"/>
  <c r="I113" i="6"/>
  <c r="K113" i="6" s="1"/>
  <c r="J112" i="6"/>
  <c r="L112" i="6" s="1"/>
  <c r="D110" i="6" l="1"/>
  <c r="B112" i="6"/>
  <c r="C111" i="6"/>
  <c r="I114" i="6"/>
  <c r="K114" i="6" s="1"/>
  <c r="J113" i="6"/>
  <c r="L113" i="6" s="1"/>
  <c r="D111" i="6" l="1"/>
  <c r="E111" i="6"/>
  <c r="B113" i="6"/>
  <c r="C112" i="6"/>
  <c r="I115" i="6"/>
  <c r="K115" i="6" s="1"/>
  <c r="J114" i="6"/>
  <c r="L114" i="6" s="1"/>
  <c r="B114" i="6" l="1"/>
  <c r="C113" i="6"/>
  <c r="E113" i="6" s="1"/>
  <c r="D112" i="6"/>
  <c r="E112" i="6"/>
  <c r="J115" i="6"/>
  <c r="L115" i="6" s="1"/>
  <c r="I116" i="6"/>
  <c r="K116" i="6" s="1"/>
  <c r="D113" i="6" l="1"/>
  <c r="B115" i="6"/>
  <c r="C114" i="6"/>
  <c r="I117" i="6"/>
  <c r="K117" i="6" s="1"/>
  <c r="J116" i="6"/>
  <c r="L116" i="6" s="1"/>
  <c r="E114" i="6" l="1"/>
  <c r="D114" i="6"/>
  <c r="B116" i="6"/>
  <c r="C115" i="6"/>
  <c r="I118" i="6"/>
  <c r="K118" i="6" s="1"/>
  <c r="J117" i="6"/>
  <c r="L117" i="6" s="1"/>
  <c r="K119" i="6" l="1"/>
  <c r="B117" i="6"/>
  <c r="C116" i="6"/>
  <c r="E116" i="6" s="1"/>
  <c r="E115" i="6"/>
  <c r="D115" i="6"/>
  <c r="D116" i="6" s="1"/>
  <c r="J118" i="6"/>
  <c r="L118" i="6" s="1"/>
  <c r="I119" i="6"/>
  <c r="H118" i="6"/>
  <c r="K120" i="6" l="1"/>
  <c r="B118" i="6"/>
  <c r="C117" i="6"/>
  <c r="D117" i="6" s="1"/>
  <c r="I120" i="6"/>
  <c r="J119" i="6"/>
  <c r="L119" i="6" s="1"/>
  <c r="B119" i="6" l="1"/>
  <c r="A118" i="6"/>
  <c r="C118" i="6"/>
  <c r="D118" i="6" s="1"/>
  <c r="E117" i="6"/>
  <c r="I121" i="6"/>
  <c r="K121" i="6" s="1"/>
  <c r="J120" i="6"/>
  <c r="L120" i="6" s="1"/>
  <c r="E118" i="6" l="1"/>
  <c r="B120" i="6"/>
  <c r="C119" i="6"/>
  <c r="I122" i="6"/>
  <c r="K122" i="6" s="1"/>
  <c r="J121" i="6"/>
  <c r="L121" i="6" s="1"/>
  <c r="E119" i="6" l="1"/>
  <c r="D119" i="6"/>
  <c r="B121" i="6"/>
  <c r="C120" i="6"/>
  <c r="I123" i="6"/>
  <c r="K123" i="6" s="1"/>
  <c r="J122" i="6"/>
  <c r="L122" i="6" s="1"/>
  <c r="B122" i="6" l="1"/>
  <c r="C121" i="6"/>
  <c r="E121" i="6" s="1"/>
  <c r="D120" i="6"/>
  <c r="E120" i="6"/>
  <c r="I124" i="6"/>
  <c r="K124" i="6" s="1"/>
  <c r="J123" i="6"/>
  <c r="L123" i="6" s="1"/>
  <c r="D121" i="6" l="1"/>
  <c r="B123" i="6"/>
  <c r="C122" i="6"/>
  <c r="J124" i="6"/>
  <c r="L124" i="6" s="1"/>
  <c r="I125" i="6"/>
  <c r="K125" i="6" s="1"/>
  <c r="D122" i="6" l="1"/>
  <c r="E122" i="6"/>
  <c r="B124" i="6"/>
  <c r="C123" i="6"/>
  <c r="I126" i="6"/>
  <c r="K126" i="6" s="1"/>
  <c r="J125" i="6"/>
  <c r="L125" i="6" s="1"/>
  <c r="D123" i="6" l="1"/>
  <c r="E123" i="6"/>
  <c r="B125" i="6"/>
  <c r="C124" i="6"/>
  <c r="I127" i="6"/>
  <c r="K127" i="6" s="1"/>
  <c r="J126" i="6"/>
  <c r="L126" i="6" s="1"/>
  <c r="E124" i="6" l="1"/>
  <c r="D124" i="6"/>
  <c r="B126" i="6"/>
  <c r="C125" i="6"/>
  <c r="D125" i="6" s="1"/>
  <c r="I128" i="6"/>
  <c r="K128" i="6" s="1"/>
  <c r="J127" i="6"/>
  <c r="L127" i="6" s="1"/>
  <c r="B127" i="6" l="1"/>
  <c r="C126" i="6"/>
  <c r="E125" i="6"/>
  <c r="I129" i="6"/>
  <c r="K129" i="6" s="1"/>
  <c r="J128" i="6"/>
  <c r="L128" i="6" s="1"/>
  <c r="E126" i="6" l="1"/>
  <c r="D126" i="6"/>
  <c r="B128" i="6"/>
  <c r="C127" i="6"/>
  <c r="J129" i="6"/>
  <c r="L129" i="6" s="1"/>
  <c r="B129" i="6" l="1"/>
  <c r="C128" i="6"/>
  <c r="E128" i="6" s="1"/>
  <c r="E127" i="6"/>
  <c r="D127" i="6"/>
  <c r="I130" i="6"/>
  <c r="H130" i="6" l="1"/>
  <c r="K130" i="6"/>
  <c r="K131" i="6" s="1"/>
  <c r="D128" i="6"/>
  <c r="B130" i="6"/>
  <c r="C129" i="6"/>
  <c r="J130" i="6"/>
  <c r="L130" i="6" s="1"/>
  <c r="I131" i="6"/>
  <c r="K132" i="6" l="1"/>
  <c r="D129" i="6"/>
  <c r="E129" i="6"/>
  <c r="B131" i="6"/>
  <c r="A130" i="6"/>
  <c r="C130" i="6"/>
  <c r="D130" i="6" s="1"/>
  <c r="J131" i="6"/>
  <c r="L131" i="6" s="1"/>
  <c r="I132" i="6"/>
  <c r="B132" i="6" l="1"/>
  <c r="C131" i="6"/>
  <c r="E131" i="6" s="1"/>
  <c r="E130" i="6"/>
  <c r="J132" i="6"/>
  <c r="L132" i="6" s="1"/>
  <c r="I133" i="6"/>
  <c r="K133" i="6" s="1"/>
  <c r="D131" i="6" l="1"/>
  <c r="B133" i="6"/>
  <c r="C132" i="6"/>
  <c r="I134" i="6"/>
  <c r="K134" i="6" s="1"/>
  <c r="J133" i="6"/>
  <c r="L133" i="6" s="1"/>
  <c r="E132" i="6" l="1"/>
  <c r="D132" i="6"/>
  <c r="B134" i="6"/>
  <c r="C133" i="6"/>
  <c r="E133" i="6" s="1"/>
  <c r="I135" i="6"/>
  <c r="K135" i="6" s="1"/>
  <c r="J134" i="6"/>
  <c r="L134" i="6" s="1"/>
  <c r="B135" i="6" l="1"/>
  <c r="C134" i="6"/>
  <c r="E134" i="6" s="1"/>
  <c r="D133" i="6"/>
  <c r="J135" i="6"/>
  <c r="L135" i="6" s="1"/>
  <c r="I136" i="6"/>
  <c r="K136" i="6" s="1"/>
  <c r="D134" i="6" l="1"/>
  <c r="B136" i="6"/>
  <c r="C135" i="6"/>
  <c r="I137" i="6"/>
  <c r="K137" i="6" s="1"/>
  <c r="J136" i="6"/>
  <c r="L136" i="6" s="1"/>
  <c r="E135" i="6" l="1"/>
  <c r="D135" i="6"/>
  <c r="B137" i="6"/>
  <c r="C136" i="6"/>
  <c r="I138" i="6"/>
  <c r="K138" i="6" s="1"/>
  <c r="J137" i="6"/>
  <c r="L137" i="6" s="1"/>
  <c r="K139" i="6" l="1"/>
  <c r="D136" i="6"/>
  <c r="E136" i="6"/>
  <c r="B138" i="6"/>
  <c r="C137" i="6"/>
  <c r="D137" i="6" s="1"/>
  <c r="J138" i="6"/>
  <c r="L138" i="6" s="1"/>
  <c r="I139" i="6"/>
  <c r="B139" i="6" l="1"/>
  <c r="C138" i="6"/>
  <c r="D138" i="6" s="1"/>
  <c r="E137" i="6"/>
  <c r="J139" i="6"/>
  <c r="L139" i="6" s="1"/>
  <c r="I140" i="6"/>
  <c r="K140" i="6" s="1"/>
  <c r="E138" i="6" l="1"/>
  <c r="B140" i="6"/>
  <c r="C139" i="6"/>
  <c r="D139" i="6" s="1"/>
  <c r="I141" i="6"/>
  <c r="I142" i="6" s="1"/>
  <c r="H142" i="6" s="1"/>
  <c r="J140" i="6"/>
  <c r="L140" i="6" s="1"/>
  <c r="K141" i="6" l="1"/>
  <c r="K142" i="6" s="1"/>
  <c r="B141" i="6"/>
  <c r="C140" i="6"/>
  <c r="E140" i="6" s="1"/>
  <c r="E139" i="6"/>
  <c r="I143" i="6"/>
  <c r="J141" i="6"/>
  <c r="L141" i="6" s="1"/>
  <c r="K143" i="6" l="1"/>
  <c r="D140" i="6"/>
  <c r="B142" i="6"/>
  <c r="C141" i="6"/>
  <c r="J142" i="6"/>
  <c r="L142" i="6" s="1"/>
  <c r="I144" i="6"/>
  <c r="K144" i="6" l="1"/>
  <c r="K145" i="6" s="1"/>
  <c r="J143" i="6"/>
  <c r="L143" i="6" s="1"/>
  <c r="E141" i="6"/>
  <c r="D141" i="6"/>
  <c r="A142" i="6"/>
  <c r="B143" i="6"/>
  <c r="C142" i="6"/>
  <c r="E142" i="6" s="1"/>
  <c r="I145" i="6"/>
  <c r="J144" i="6" l="1"/>
  <c r="L144" i="6" s="1"/>
  <c r="B144" i="6"/>
  <c r="C143" i="6"/>
  <c r="D142" i="6"/>
  <c r="I146" i="6"/>
  <c r="K146" i="6" s="1"/>
  <c r="J145" i="6" l="1"/>
  <c r="L145" i="6" s="1"/>
  <c r="E143" i="6"/>
  <c r="D143" i="6"/>
  <c r="B145" i="6"/>
  <c r="C144" i="6"/>
  <c r="I147" i="6"/>
  <c r="K147" i="6" s="1"/>
  <c r="J146" i="6" l="1"/>
  <c r="L146" i="6" s="1"/>
  <c r="E144" i="6"/>
  <c r="D144" i="6"/>
  <c r="B146" i="6"/>
  <c r="C145" i="6"/>
  <c r="E145" i="6" s="1"/>
  <c r="I148" i="6"/>
  <c r="K148" i="6" s="1"/>
  <c r="J147" i="6" l="1"/>
  <c r="L147" i="6" s="1"/>
  <c r="B147" i="6"/>
  <c r="C146" i="6"/>
  <c r="E146" i="6" s="1"/>
  <c r="D145" i="6"/>
  <c r="J148" i="6"/>
  <c r="L148" i="6" s="1"/>
  <c r="I149" i="6"/>
  <c r="K149" i="6" s="1"/>
  <c r="D146" i="6" l="1"/>
  <c r="B148" i="6"/>
  <c r="C147" i="6"/>
  <c r="I150" i="6"/>
  <c r="K150" i="6" s="1"/>
  <c r="J149" i="6"/>
  <c r="L149" i="6" s="1"/>
  <c r="K151" i="6" l="1"/>
  <c r="D147" i="6"/>
  <c r="E147" i="6"/>
  <c r="B149" i="6"/>
  <c r="C148" i="6"/>
  <c r="E148" i="6" s="1"/>
  <c r="J150" i="6"/>
  <c r="L150" i="6" s="1"/>
  <c r="I151" i="6"/>
  <c r="B150" i="6" l="1"/>
  <c r="C149" i="6"/>
  <c r="E149" i="6" s="1"/>
  <c r="D148" i="6"/>
  <c r="J151" i="6"/>
  <c r="L151" i="6" s="1"/>
  <c r="I152" i="6"/>
  <c r="K152" i="6" s="1"/>
  <c r="D149" i="6" l="1"/>
  <c r="B151" i="6"/>
  <c r="C150" i="6"/>
  <c r="J152" i="6"/>
  <c r="L152" i="6" s="1"/>
  <c r="I153" i="6"/>
  <c r="K153" i="6" s="1"/>
  <c r="E150" i="6" l="1"/>
  <c r="D150" i="6"/>
  <c r="B152" i="6"/>
  <c r="C151" i="6"/>
  <c r="E151" i="6" s="1"/>
  <c r="I154" i="6"/>
  <c r="H154" i="6" s="1"/>
  <c r="J153" i="6"/>
  <c r="L153" i="6" s="1"/>
  <c r="K154" i="6" l="1"/>
  <c r="B153" i="6"/>
  <c r="C152" i="6"/>
  <c r="E152" i="6" s="1"/>
  <c r="D151" i="6"/>
  <c r="I155" i="6"/>
  <c r="J154" i="6"/>
  <c r="L154" i="6" s="1"/>
  <c r="K155" i="6" l="1"/>
  <c r="D152" i="6"/>
  <c r="B154" i="6"/>
  <c r="C153" i="6"/>
  <c r="I156" i="6"/>
  <c r="J155" i="6"/>
  <c r="L155" i="6" s="1"/>
  <c r="K156" i="6" l="1"/>
  <c r="D153" i="6"/>
  <c r="E153" i="6"/>
  <c r="B155" i="6"/>
  <c r="A154" i="6"/>
  <c r="C154" i="6"/>
  <c r="E154" i="6" s="1"/>
  <c r="J156" i="6"/>
  <c r="L156" i="6" s="1"/>
  <c r="I157" i="6"/>
  <c r="K157" i="6" l="1"/>
  <c r="B156" i="6"/>
  <c r="C155" i="6"/>
  <c r="D154" i="6"/>
  <c r="J157" i="6"/>
  <c r="L157" i="6" s="1"/>
  <c r="I158" i="6"/>
  <c r="K158" i="6" l="1"/>
  <c r="D155" i="6"/>
  <c r="E155" i="6"/>
  <c r="B157" i="6"/>
  <c r="C156" i="6"/>
  <c r="I159" i="6"/>
  <c r="J158" i="6"/>
  <c r="L158" i="6" s="1"/>
  <c r="K159" i="6" l="1"/>
  <c r="D156" i="6"/>
  <c r="E156" i="6"/>
  <c r="B158" i="6"/>
  <c r="C157" i="6"/>
  <c r="E157" i="6" s="1"/>
  <c r="I160" i="6"/>
  <c r="J159" i="6"/>
  <c r="L159" i="6" s="1"/>
  <c r="K160" i="6" l="1"/>
  <c r="D157" i="6"/>
  <c r="B159" i="6"/>
  <c r="C158" i="6"/>
  <c r="J160" i="6"/>
  <c r="L160" i="6" s="1"/>
  <c r="I161" i="6"/>
  <c r="K161" i="6" l="1"/>
  <c r="B160" i="6"/>
  <c r="C159" i="6"/>
  <c r="E159" i="6" s="1"/>
  <c r="D158" i="6"/>
  <c r="E158" i="6"/>
  <c r="I162" i="6"/>
  <c r="J161" i="6"/>
  <c r="L161" i="6" s="1"/>
  <c r="K162" i="6" l="1"/>
  <c r="D159" i="6"/>
  <c r="B161" i="6"/>
  <c r="C160" i="6"/>
  <c r="I163" i="6"/>
  <c r="J162" i="6"/>
  <c r="L162" i="6" s="1"/>
  <c r="K163" i="6" l="1"/>
  <c r="E160" i="6"/>
  <c r="D160" i="6"/>
  <c r="B162" i="6"/>
  <c r="C161" i="6"/>
  <c r="E161" i="6" s="1"/>
  <c r="I164" i="6"/>
  <c r="J163" i="6"/>
  <c r="L163" i="6" s="1"/>
  <c r="K164" i="6" l="1"/>
  <c r="B163" i="6"/>
  <c r="C162" i="6"/>
  <c r="E162" i="6" s="1"/>
  <c r="D161" i="6"/>
  <c r="J164" i="6"/>
  <c r="L164" i="6" s="1"/>
  <c r="I165" i="6"/>
  <c r="K165" i="6" l="1"/>
  <c r="D162" i="6"/>
  <c r="B164" i="6"/>
  <c r="C163" i="6"/>
  <c r="J165" i="6"/>
  <c r="L165" i="6" s="1"/>
  <c r="I166" i="6"/>
  <c r="H166" i="6" s="1"/>
  <c r="K166" i="6" l="1"/>
  <c r="D163" i="6"/>
  <c r="E163" i="6"/>
  <c r="B165" i="6"/>
  <c r="C164" i="6"/>
  <c r="I167" i="6"/>
  <c r="J166" i="6"/>
  <c r="L166" i="6" s="1"/>
  <c r="K167" i="6" l="1"/>
  <c r="E164" i="6"/>
  <c r="D164" i="6"/>
  <c r="B166" i="6"/>
  <c r="C165" i="6"/>
  <c r="D165" i="6" s="1"/>
  <c r="J167" i="6"/>
  <c r="L167" i="6" s="1"/>
  <c r="I168" i="6"/>
  <c r="K168" i="6" l="1"/>
  <c r="A166" i="6"/>
  <c r="B167" i="6"/>
  <c r="C166" i="6"/>
  <c r="D166" i="6" s="1"/>
  <c r="E165" i="6"/>
  <c r="I169" i="6"/>
  <c r="J168" i="6"/>
  <c r="L168" i="6" s="1"/>
  <c r="K169" i="6" l="1"/>
  <c r="B168" i="6"/>
  <c r="C167" i="6"/>
  <c r="E167" i="6" s="1"/>
  <c r="E166" i="6"/>
  <c r="J169" i="6"/>
  <c r="L169" i="6" s="1"/>
  <c r="I170" i="6"/>
  <c r="K170" i="6" l="1"/>
  <c r="D167" i="6"/>
  <c r="B169" i="6"/>
  <c r="C168" i="6"/>
  <c r="E168" i="6" s="1"/>
  <c r="I171" i="6"/>
  <c r="J170" i="6"/>
  <c r="L170" i="6" s="1"/>
  <c r="K171" i="6" l="1"/>
  <c r="B170" i="6"/>
  <c r="C169" i="6"/>
  <c r="E169" i="6" s="1"/>
  <c r="D168" i="6"/>
  <c r="I172" i="6"/>
  <c r="J171" i="6"/>
  <c r="L171" i="6" s="1"/>
  <c r="K172" i="6" l="1"/>
  <c r="D169" i="6"/>
  <c r="B171" i="6"/>
  <c r="C170" i="6"/>
  <c r="E170" i="6" s="1"/>
  <c r="J172" i="6"/>
  <c r="L172" i="6" s="1"/>
  <c r="I173" i="6"/>
  <c r="K173" i="6" l="1"/>
  <c r="B172" i="6"/>
  <c r="C171" i="6"/>
  <c r="E171" i="6" s="1"/>
  <c r="D170" i="6"/>
  <c r="J173" i="6"/>
  <c r="L173" i="6" s="1"/>
  <c r="I174" i="6"/>
  <c r="K174" i="6" l="1"/>
  <c r="D171" i="6"/>
  <c r="B173" i="6"/>
  <c r="C172" i="6"/>
  <c r="J174" i="6"/>
  <c r="L174" i="6" s="1"/>
  <c r="I175" i="6"/>
  <c r="K175" i="6" l="1"/>
  <c r="D172" i="6"/>
  <c r="E172" i="6"/>
  <c r="B174" i="6"/>
  <c r="C173" i="6"/>
  <c r="I176" i="6"/>
  <c r="J175" i="6"/>
  <c r="L175" i="6" s="1"/>
  <c r="K176" i="6" l="1"/>
  <c r="K177" i="6" s="1"/>
  <c r="D173" i="6"/>
  <c r="E173" i="6"/>
  <c r="B175" i="6"/>
  <c r="C174" i="6"/>
  <c r="E174" i="6" s="1"/>
  <c r="J176" i="6"/>
  <c r="L176" i="6" s="1"/>
  <c r="I177" i="6"/>
  <c r="B176" i="6" l="1"/>
  <c r="C175" i="6"/>
  <c r="E175" i="6" s="1"/>
  <c r="D174" i="6"/>
  <c r="I178" i="6"/>
  <c r="H178" i="6" s="1"/>
  <c r="J177" i="6"/>
  <c r="L177" i="6" s="1"/>
  <c r="K178" i="6" l="1"/>
  <c r="D175" i="6"/>
  <c r="B177" i="6"/>
  <c r="C176" i="6"/>
  <c r="E176" i="6" s="1"/>
  <c r="J178" i="6"/>
  <c r="L178" i="6" s="1"/>
  <c r="I179" i="6"/>
  <c r="K179" i="6" l="1"/>
  <c r="B178" i="6"/>
  <c r="C177" i="6"/>
  <c r="E177" i="6" s="1"/>
  <c r="D176" i="6"/>
  <c r="I180" i="6"/>
  <c r="J179" i="6"/>
  <c r="L179" i="6" s="1"/>
  <c r="K180" i="6" l="1"/>
  <c r="D177" i="6"/>
  <c r="A178" i="6"/>
  <c r="B179" i="6"/>
  <c r="C178" i="6"/>
  <c r="I181" i="6"/>
  <c r="J180" i="6"/>
  <c r="L180" i="6" s="1"/>
  <c r="K181" i="6" l="1"/>
  <c r="K182" i="6" s="1"/>
  <c r="D178" i="6"/>
  <c r="E178" i="6"/>
  <c r="B180" i="6"/>
  <c r="C179" i="6"/>
  <c r="D179" i="6" s="1"/>
  <c r="J181" i="6"/>
  <c r="L181" i="6" s="1"/>
  <c r="I182" i="6"/>
  <c r="E179" i="6" l="1"/>
  <c r="B181" i="6"/>
  <c r="C180" i="6"/>
  <c r="E180" i="6" s="1"/>
  <c r="J182" i="6"/>
  <c r="L182" i="6" s="1"/>
  <c r="I183" i="6"/>
  <c r="K183" i="6" s="1"/>
  <c r="B182" i="6" l="1"/>
  <c r="C181" i="6"/>
  <c r="E181" i="6" s="1"/>
  <c r="D180" i="6"/>
  <c r="J183" i="6"/>
  <c r="L183" i="6" s="1"/>
  <c r="I184" i="6"/>
  <c r="K184" i="6" s="1"/>
  <c r="D181" i="6" l="1"/>
  <c r="B183" i="6"/>
  <c r="C182" i="6"/>
  <c r="I185" i="6"/>
  <c r="K185" i="6" s="1"/>
  <c r="J184" i="6"/>
  <c r="L184" i="6" s="1"/>
  <c r="E182" i="6" l="1"/>
  <c r="D182" i="6"/>
  <c r="B184" i="6"/>
  <c r="C183" i="6"/>
  <c r="J185" i="6"/>
  <c r="L185" i="6" s="1"/>
  <c r="I186" i="6"/>
  <c r="K186" i="6" s="1"/>
  <c r="D183" i="6" l="1"/>
  <c r="E183" i="6"/>
  <c r="B185" i="6"/>
  <c r="C184" i="6"/>
  <c r="J186" i="6"/>
  <c r="L186" i="6" s="1"/>
  <c r="I187" i="6"/>
  <c r="K187" i="6" s="1"/>
  <c r="D184" i="6" l="1"/>
  <c r="E184" i="6"/>
  <c r="B186" i="6"/>
  <c r="C185" i="6"/>
  <c r="E185" i="6" s="1"/>
  <c r="I188" i="6"/>
  <c r="K188" i="6" s="1"/>
  <c r="J187" i="6"/>
  <c r="L187" i="6" s="1"/>
  <c r="B187" i="6" l="1"/>
  <c r="C186" i="6"/>
  <c r="E186" i="6" s="1"/>
  <c r="D185" i="6"/>
  <c r="I189" i="6"/>
  <c r="K189" i="6" s="1"/>
  <c r="J188" i="6"/>
  <c r="L188" i="6" s="1"/>
  <c r="D186" i="6" l="1"/>
  <c r="B188" i="6"/>
  <c r="C187" i="6"/>
  <c r="I190" i="6"/>
  <c r="H190" i="6" s="1"/>
  <c r="J189" i="6"/>
  <c r="L189" i="6" s="1"/>
  <c r="K190" i="6" l="1"/>
  <c r="K191" i="6" s="1"/>
  <c r="D187" i="6"/>
  <c r="E187" i="6"/>
  <c r="B189" i="6"/>
  <c r="C188" i="6"/>
  <c r="J190" i="6"/>
  <c r="L190" i="6" s="1"/>
  <c r="I191" i="6"/>
  <c r="B190" i="6" l="1"/>
  <c r="C189" i="6"/>
  <c r="E189" i="6" s="1"/>
  <c r="E188" i="6"/>
  <c r="D188" i="6"/>
  <c r="I192" i="6"/>
  <c r="K192" i="6" s="1"/>
  <c r="J191" i="6"/>
  <c r="L191" i="6" s="1"/>
  <c r="D189" i="6" l="1"/>
  <c r="A190" i="6"/>
  <c r="B191" i="6"/>
  <c r="C190" i="6"/>
  <c r="I193" i="6"/>
  <c r="K193" i="6" s="1"/>
  <c r="J192" i="6"/>
  <c r="L192" i="6" s="1"/>
  <c r="E190" i="6" l="1"/>
  <c r="D190" i="6"/>
  <c r="B192" i="6"/>
  <c r="C191" i="6"/>
  <c r="I194" i="6"/>
  <c r="K194" i="6" s="1"/>
  <c r="J193" i="6"/>
  <c r="L193" i="6" s="1"/>
  <c r="D191" i="6" l="1"/>
  <c r="E191" i="6"/>
  <c r="B193" i="6"/>
  <c r="C192" i="6"/>
  <c r="D192" i="6" s="1"/>
  <c r="I195" i="6"/>
  <c r="K195" i="6" s="1"/>
  <c r="J194" i="6"/>
  <c r="L194" i="6" s="1"/>
  <c r="B194" i="6" l="1"/>
  <c r="C193" i="6"/>
  <c r="E193" i="6" s="1"/>
  <c r="E192" i="6"/>
  <c r="J195" i="6"/>
  <c r="L195" i="6" s="1"/>
  <c r="I196" i="6"/>
  <c r="K196" i="6" s="1"/>
  <c r="D193" i="6" l="1"/>
  <c r="B195" i="6"/>
  <c r="C194" i="6"/>
  <c r="I197" i="6"/>
  <c r="K197" i="6" s="1"/>
  <c r="J196" i="6"/>
  <c r="L196" i="6" s="1"/>
  <c r="E194" i="6" l="1"/>
  <c r="D194" i="6"/>
  <c r="B196" i="6"/>
  <c r="C195" i="6"/>
  <c r="I198" i="6"/>
  <c r="K198" i="6" s="1"/>
  <c r="J197" i="6"/>
  <c r="L197" i="6" s="1"/>
  <c r="D195" i="6" l="1"/>
  <c r="E195" i="6"/>
  <c r="B197" i="6"/>
  <c r="C196" i="6"/>
  <c r="J198" i="6"/>
  <c r="L198" i="6" s="1"/>
  <c r="I199" i="6"/>
  <c r="K199" i="6" s="1"/>
  <c r="D196" i="6" l="1"/>
  <c r="E196" i="6"/>
  <c r="B198" i="6"/>
  <c r="C197" i="6"/>
  <c r="D197" i="6" s="1"/>
  <c r="J199" i="6"/>
  <c r="L199" i="6" s="1"/>
  <c r="I200" i="6"/>
  <c r="K200" i="6" s="1"/>
  <c r="B199" i="6" l="1"/>
  <c r="C198" i="6"/>
  <c r="D198" i="6" s="1"/>
  <c r="E197" i="6"/>
  <c r="J200" i="6"/>
  <c r="L200" i="6" s="1"/>
  <c r="I201" i="6"/>
  <c r="K201" i="6" s="1"/>
  <c r="E198" i="6" l="1"/>
  <c r="B200" i="6"/>
  <c r="C199" i="6"/>
  <c r="E199" i="6" s="1"/>
  <c r="I202" i="6"/>
  <c r="H202" i="6" s="1"/>
  <c r="J201" i="6"/>
  <c r="L201" i="6" s="1"/>
  <c r="K202" i="6" l="1"/>
  <c r="D199" i="6"/>
  <c r="B201" i="6"/>
  <c r="C200" i="6"/>
  <c r="I203" i="6"/>
  <c r="J202" i="6"/>
  <c r="L202" i="6" s="1"/>
  <c r="K203" i="6" l="1"/>
  <c r="E200" i="6"/>
  <c r="D200" i="6"/>
  <c r="B202" i="6"/>
  <c r="C201" i="6"/>
  <c r="I204" i="6"/>
  <c r="J203" i="6"/>
  <c r="L203" i="6" s="1"/>
  <c r="K204" i="6" l="1"/>
  <c r="A202" i="6"/>
  <c r="B203" i="6"/>
  <c r="C202" i="6"/>
  <c r="D202" i="6" s="1"/>
  <c r="E202" i="6"/>
  <c r="D201" i="6"/>
  <c r="E201" i="6"/>
  <c r="J204" i="6"/>
  <c r="L204" i="6" s="1"/>
  <c r="I205" i="6"/>
  <c r="K205" i="6" l="1"/>
  <c r="B204" i="6"/>
  <c r="C203" i="6"/>
  <c r="J205" i="6"/>
  <c r="L205" i="6" s="1"/>
  <c r="I206" i="6"/>
  <c r="K206" i="6" l="1"/>
  <c r="D203" i="6"/>
  <c r="E203" i="6"/>
  <c r="B205" i="6"/>
  <c r="C204" i="6"/>
  <c r="I207" i="6"/>
  <c r="J206" i="6"/>
  <c r="L206" i="6" s="1"/>
  <c r="K207" i="6" l="1"/>
  <c r="K208" i="6" s="1"/>
  <c r="B206" i="6"/>
  <c r="C205" i="6"/>
  <c r="E205" i="6" s="1"/>
  <c r="E204" i="6"/>
  <c r="D204" i="6"/>
  <c r="J207" i="6"/>
  <c r="L207" i="6" s="1"/>
  <c r="I208" i="6"/>
  <c r="D205" i="6" l="1"/>
  <c r="B207" i="6"/>
  <c r="C206" i="6"/>
  <c r="J208" i="6"/>
  <c r="L208" i="6" s="1"/>
  <c r="I209" i="6"/>
  <c r="K209" i="6" s="1"/>
  <c r="E206" i="6" l="1"/>
  <c r="D206" i="6"/>
  <c r="B208" i="6"/>
  <c r="C207" i="6"/>
  <c r="J209" i="6"/>
  <c r="L209" i="6" s="1"/>
  <c r="I210" i="6"/>
  <c r="K210" i="6" s="1"/>
  <c r="E207" i="6" l="1"/>
  <c r="D207" i="6"/>
  <c r="B209" i="6"/>
  <c r="C208" i="6"/>
  <c r="E208" i="6" s="1"/>
  <c r="I211" i="6"/>
  <c r="K211" i="6" s="1"/>
  <c r="J210" i="6"/>
  <c r="L210" i="6" s="1"/>
  <c r="D208" i="6" l="1"/>
  <c r="B210" i="6"/>
  <c r="C209" i="6"/>
  <c r="E209" i="6" s="1"/>
  <c r="J211" i="6"/>
  <c r="L211" i="6" s="1"/>
  <c r="I212" i="6"/>
  <c r="K212" i="6" s="1"/>
  <c r="D209" i="6" l="1"/>
  <c r="B211" i="6"/>
  <c r="C210" i="6"/>
  <c r="J212" i="6"/>
  <c r="L212" i="6" s="1"/>
  <c r="I213" i="6"/>
  <c r="K213" i="6" s="1"/>
  <c r="K214" i="6" l="1"/>
  <c r="D210" i="6"/>
  <c r="E210" i="6"/>
  <c r="B212" i="6"/>
  <c r="C211" i="6"/>
  <c r="E211" i="6" s="1"/>
  <c r="J213" i="6"/>
  <c r="L213" i="6" s="1"/>
  <c r="I214" i="6"/>
  <c r="H214" i="6" s="1"/>
  <c r="D211" i="6" l="1"/>
  <c r="B213" i="6"/>
  <c r="C212" i="6"/>
  <c r="J214" i="6"/>
  <c r="L214" i="6" s="1"/>
  <c r="I215" i="6"/>
  <c r="K215" i="6" s="1"/>
  <c r="E212" i="6" l="1"/>
  <c r="D212" i="6"/>
  <c r="B214" i="6"/>
  <c r="C213" i="6"/>
  <c r="J215" i="6"/>
  <c r="L215" i="6" s="1"/>
  <c r="I216" i="6"/>
  <c r="K216" i="6" s="1"/>
  <c r="E213" i="6" l="1"/>
  <c r="D213" i="6"/>
  <c r="A214" i="6"/>
  <c r="B215" i="6"/>
  <c r="C214" i="6"/>
  <c r="J216" i="6"/>
  <c r="L216" i="6" s="1"/>
  <c r="I217" i="6"/>
  <c r="K217" i="6" s="1"/>
  <c r="D214" i="6" l="1"/>
  <c r="E214" i="6"/>
  <c r="B216" i="6"/>
  <c r="C215" i="6"/>
  <c r="J217" i="6"/>
  <c r="L217" i="6" s="1"/>
  <c r="I218" i="6"/>
  <c r="K218" i="6" s="1"/>
  <c r="B217" i="6" l="1"/>
  <c r="C216" i="6"/>
  <c r="E215" i="6"/>
  <c r="D215" i="6"/>
  <c r="I219" i="6"/>
  <c r="K219" i="6" s="1"/>
  <c r="J218" i="6"/>
  <c r="L218" i="6" s="1"/>
  <c r="D216" i="6" l="1"/>
  <c r="E216" i="6"/>
  <c r="B218" i="6"/>
  <c r="C217" i="6"/>
  <c r="I220" i="6"/>
  <c r="K220" i="6" s="1"/>
  <c r="J219" i="6"/>
  <c r="L219" i="6" s="1"/>
  <c r="E217" i="6" l="1"/>
  <c r="D217" i="6"/>
  <c r="B219" i="6"/>
  <c r="C218" i="6"/>
  <c r="I221" i="6"/>
  <c r="K221" i="6" s="1"/>
  <c r="J220" i="6"/>
  <c r="L220" i="6" s="1"/>
  <c r="B220" i="6" l="1"/>
  <c r="C219" i="6"/>
  <c r="E219" i="6" s="1"/>
  <c r="D218" i="6"/>
  <c r="E218" i="6"/>
  <c r="J221" i="6"/>
  <c r="L221" i="6" s="1"/>
  <c r="I222" i="6"/>
  <c r="K222" i="6" s="1"/>
  <c r="D219" i="6" l="1"/>
  <c r="B221" i="6"/>
  <c r="C220" i="6"/>
  <c r="I223" i="6"/>
  <c r="K223" i="6" s="1"/>
  <c r="J222" i="6"/>
  <c r="L222" i="6" s="1"/>
  <c r="E220" i="6" l="1"/>
  <c r="D220" i="6"/>
  <c r="B222" i="6"/>
  <c r="C221" i="6"/>
  <c r="I224" i="6"/>
  <c r="K224" i="6" s="1"/>
  <c r="J223" i="6"/>
  <c r="L223" i="6" s="1"/>
  <c r="E221" i="6" l="1"/>
  <c r="D221" i="6"/>
  <c r="B223" i="6"/>
  <c r="C222" i="6"/>
  <c r="D222" i="6" s="1"/>
  <c r="I225" i="6"/>
  <c r="K225" i="6" s="1"/>
  <c r="J224" i="6"/>
  <c r="L224" i="6" s="1"/>
  <c r="B224" i="6" l="1"/>
  <c r="C223" i="6"/>
  <c r="E223" i="6" s="1"/>
  <c r="E222" i="6"/>
  <c r="J225" i="6"/>
  <c r="L225" i="6" s="1"/>
  <c r="I226" i="6"/>
  <c r="H226" i="6" s="1"/>
  <c r="K226" i="6" l="1"/>
  <c r="D223" i="6"/>
  <c r="B225" i="6"/>
  <c r="C224" i="6"/>
  <c r="J226" i="6"/>
  <c r="L226" i="6" s="1"/>
  <c r="I227" i="6"/>
  <c r="K227" i="6" l="1"/>
  <c r="E224" i="6"/>
  <c r="D224" i="6"/>
  <c r="B226" i="6"/>
  <c r="C225" i="6"/>
  <c r="I228" i="6"/>
  <c r="J227" i="6"/>
  <c r="L227" i="6" s="1"/>
  <c r="K228" i="6" l="1"/>
  <c r="A226" i="6"/>
  <c r="B227" i="6"/>
  <c r="C226" i="6"/>
  <c r="E226" i="6" s="1"/>
  <c r="D225" i="6"/>
  <c r="E225" i="6"/>
  <c r="J228" i="6"/>
  <c r="L228" i="6" s="1"/>
  <c r="I229" i="6"/>
  <c r="K229" i="6" l="1"/>
  <c r="B228" i="6"/>
  <c r="C227" i="6"/>
  <c r="E227" i="6" s="1"/>
  <c r="D226" i="6"/>
  <c r="J229" i="6"/>
  <c r="L229" i="6" s="1"/>
  <c r="I230" i="6"/>
  <c r="K230" i="6" l="1"/>
  <c r="D227" i="6"/>
  <c r="B229" i="6"/>
  <c r="C228" i="6"/>
  <c r="I231" i="6"/>
  <c r="J230" i="6"/>
  <c r="L230" i="6" s="1"/>
  <c r="K231" i="6" l="1"/>
  <c r="K232" i="6" s="1"/>
  <c r="E228" i="6"/>
  <c r="D228" i="6"/>
  <c r="B230" i="6"/>
  <c r="C229" i="6"/>
  <c r="I232" i="6"/>
  <c r="J231" i="6"/>
  <c r="L231" i="6" s="1"/>
  <c r="E229" i="6" l="1"/>
  <c r="D229" i="6"/>
  <c r="B231" i="6"/>
  <c r="C230" i="6"/>
  <c r="E230" i="6" s="1"/>
  <c r="J232" i="6"/>
  <c r="L232" i="6" s="1"/>
  <c r="I233" i="6"/>
  <c r="K233" i="6" s="1"/>
  <c r="D230" i="6" l="1"/>
  <c r="B232" i="6"/>
  <c r="C231" i="6"/>
  <c r="J233" i="6"/>
  <c r="L233" i="6" s="1"/>
  <c r="I234" i="6"/>
  <c r="K234" i="6" s="1"/>
  <c r="D231" i="6" l="1"/>
  <c r="E231" i="6"/>
  <c r="B233" i="6"/>
  <c r="C232" i="6"/>
  <c r="E232" i="6" s="1"/>
  <c r="I235" i="6"/>
  <c r="K235" i="6" s="1"/>
  <c r="J234" i="6"/>
  <c r="L234" i="6" s="1"/>
  <c r="D232" i="6" l="1"/>
  <c r="B234" i="6"/>
  <c r="C233" i="6"/>
  <c r="I236" i="6"/>
  <c r="K236" i="6" s="1"/>
  <c r="J235" i="6"/>
  <c r="L235" i="6" s="1"/>
  <c r="E233" i="6" l="1"/>
  <c r="D233" i="6"/>
  <c r="B235" i="6"/>
  <c r="C234" i="6"/>
  <c r="J236" i="6"/>
  <c r="L236" i="6" s="1"/>
  <c r="I237" i="6"/>
  <c r="K237" i="6" s="1"/>
  <c r="B236" i="6" l="1"/>
  <c r="C235" i="6"/>
  <c r="E235" i="6" s="1"/>
  <c r="E234" i="6"/>
  <c r="D234" i="6"/>
  <c r="J237" i="6"/>
  <c r="L237" i="6" s="1"/>
  <c r="I238" i="6"/>
  <c r="H238" i="6" s="1"/>
  <c r="K238" i="6" l="1"/>
  <c r="D235" i="6"/>
  <c r="B237" i="6"/>
  <c r="C236" i="6"/>
  <c r="I239" i="6"/>
  <c r="J238" i="6"/>
  <c r="L238" i="6" s="1"/>
  <c r="K239" i="6" l="1"/>
  <c r="D236" i="6"/>
  <c r="E236" i="6"/>
  <c r="B238" i="6"/>
  <c r="C237" i="6"/>
  <c r="J239" i="6"/>
  <c r="L239" i="6" s="1"/>
  <c r="I240" i="6"/>
  <c r="K240" i="6" l="1"/>
  <c r="D237" i="6"/>
  <c r="E237" i="6"/>
  <c r="A238" i="6"/>
  <c r="B239" i="6"/>
  <c r="C238" i="6"/>
  <c r="D238" i="6" s="1"/>
  <c r="J240" i="6"/>
  <c r="L240" i="6" s="1"/>
  <c r="I241" i="6"/>
  <c r="K241" i="6" l="1"/>
  <c r="E238" i="6"/>
  <c r="B240" i="6"/>
  <c r="C239" i="6"/>
  <c r="E239" i="6" s="1"/>
  <c r="I242" i="6"/>
  <c r="J241" i="6"/>
  <c r="L241" i="6" s="1"/>
  <c r="K242" i="6" l="1"/>
  <c r="D239" i="6"/>
  <c r="B241" i="6"/>
  <c r="C240" i="6"/>
  <c r="I243" i="6"/>
  <c r="J242" i="6"/>
  <c r="L242" i="6" s="1"/>
  <c r="K243" i="6" l="1"/>
  <c r="E240" i="6"/>
  <c r="D240" i="6"/>
  <c r="B242" i="6"/>
  <c r="C241" i="6"/>
  <c r="J243" i="6"/>
  <c r="L243" i="6" s="1"/>
  <c r="I244" i="6"/>
  <c r="K244" i="6" l="1"/>
  <c r="B243" i="6"/>
  <c r="C242" i="6"/>
  <c r="E242" i="6" s="1"/>
  <c r="D241" i="6"/>
  <c r="D242" i="6" s="1"/>
  <c r="E241" i="6"/>
  <c r="J244" i="6"/>
  <c r="L244" i="6" s="1"/>
  <c r="I245" i="6"/>
  <c r="K245" i="6" l="1"/>
  <c r="B244" i="6"/>
  <c r="C243" i="6"/>
  <c r="I246" i="6"/>
  <c r="J245" i="6"/>
  <c r="L245" i="6" s="1"/>
  <c r="K246" i="6" l="1"/>
  <c r="D243" i="6"/>
  <c r="E243" i="6"/>
  <c r="B245" i="6"/>
  <c r="C244" i="6"/>
  <c r="I247" i="6"/>
  <c r="J246" i="6"/>
  <c r="L246" i="6" s="1"/>
  <c r="K247" i="6" l="1"/>
  <c r="B246" i="6"/>
  <c r="C245" i="6"/>
  <c r="E245" i="6" s="1"/>
  <c r="E244" i="6"/>
  <c r="D244" i="6"/>
  <c r="D245" i="6" s="1"/>
  <c r="J247" i="6"/>
  <c r="L247" i="6" s="1"/>
  <c r="I248" i="6"/>
  <c r="K248" i="6" l="1"/>
  <c r="B247" i="6"/>
  <c r="C246" i="6"/>
  <c r="J248" i="6"/>
  <c r="L248" i="6" s="1"/>
  <c r="I249" i="6"/>
  <c r="K249" i="6" l="1"/>
  <c r="J249" i="6"/>
  <c r="L249" i="6" s="1"/>
  <c r="L8" i="6"/>
  <c r="D246" i="6"/>
  <c r="E246" i="6"/>
  <c r="B248" i="6"/>
  <c r="C247" i="6"/>
  <c r="E247" i="6" l="1"/>
  <c r="D247" i="6"/>
  <c r="B249" i="6"/>
  <c r="C248" i="6"/>
  <c r="D248" i="6" l="1"/>
  <c r="C249" i="6"/>
  <c r="E7" i="6" s="1"/>
  <c r="E248" i="6"/>
  <c r="I8" i="6"/>
  <c r="E249" i="6" l="1"/>
  <c r="B7" i="6"/>
  <c r="D24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Gasiorek, Krzysztof (GE Energy Connections)</author>
  </authors>
  <commentList>
    <comment ref="C4" authorId="0" shapeId="0" xr:uid="{E1CDEA09-E714-4F6A-B0BE-916DFDE24C37}">
      <text>
        <r>
          <rPr>
            <b/>
            <sz val="12"/>
            <color indexed="81"/>
            <rFont val="Tahoma"/>
            <family val="2"/>
            <charset val="238"/>
          </rPr>
          <t>wpisz poczatkową kwotę lokaty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4" authorId="0" shapeId="0" xr:uid="{7BF7C357-8DE0-415A-A27C-21E029264F1F}">
      <text>
        <r>
          <rPr>
            <b/>
            <sz val="12"/>
            <color indexed="81"/>
            <rFont val="Tahoma"/>
            <family val="2"/>
            <charset val="238"/>
          </rPr>
          <t>wpisz poczatkową kwotę lokaty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" authorId="0" shapeId="0" xr:uid="{88F50639-FB1A-4794-B83F-7910F0D4649E}">
      <text>
        <r>
          <rPr>
            <b/>
            <sz val="12"/>
            <color indexed="81"/>
            <rFont val="Tahoma"/>
            <family val="2"/>
            <charset val="238"/>
          </rPr>
          <t>wpisz stopę procentowa w ujęciu rocznym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5" authorId="0" shapeId="0" xr:uid="{2CB62BF6-7586-45B9-8152-622AFA4E89C0}">
      <text>
        <r>
          <rPr>
            <b/>
            <sz val="12"/>
            <color indexed="81"/>
            <rFont val="Tahoma"/>
            <family val="2"/>
            <charset val="238"/>
          </rPr>
          <t>wpisz stopę procentową w ujęciu rocznym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6" authorId="0" shapeId="0" xr:uid="{2AB74DF5-B9E6-4C84-9D72-A9F698EA29CA}">
      <text>
        <r>
          <rPr>
            <b/>
            <sz val="12"/>
            <color indexed="81"/>
            <rFont val="Tahoma"/>
            <family val="2"/>
            <charset val="238"/>
          </rPr>
          <t xml:space="preserve">wpisz ilość miesięcy w których planujesz trzymać oszczędności
</t>
        </r>
      </text>
    </comment>
    <comment ref="J6" authorId="0" shapeId="0" xr:uid="{4CF259CA-8FD0-4021-AFE1-E12C41936971}">
      <text>
        <r>
          <rPr>
            <b/>
            <sz val="12"/>
            <color indexed="81"/>
            <rFont val="Tahoma"/>
            <family val="2"/>
            <charset val="238"/>
          </rPr>
          <t xml:space="preserve">wpisz ilość miesięcy w których planujesz trzymać oszczędności
</t>
        </r>
      </text>
    </comment>
    <comment ref="C7" authorId="0" shapeId="0" xr:uid="{F148D1B9-DA1D-4E21-B7D4-9762011A0991}">
      <text>
        <r>
          <rPr>
            <b/>
            <sz val="11"/>
            <color indexed="81"/>
            <rFont val="Tahoma"/>
            <family val="2"/>
            <charset val="238"/>
          </rPr>
          <t xml:space="preserve">&lt;-- wzrost procentowy po lewej /
wzrost wartościowy prawej --&gt;
</t>
        </r>
      </text>
    </comment>
    <comment ref="J7" authorId="0" shapeId="0" xr:uid="{CE527DD9-2E84-45DA-B3EC-717C8587C299}">
      <text>
        <r>
          <rPr>
            <b/>
            <sz val="12"/>
            <color indexed="81"/>
            <rFont val="Tahoma"/>
            <family val="2"/>
            <charset val="238"/>
          </rPr>
          <t xml:space="preserve">opcja na zdefiniowanie dopłat do naszego konta oszczednościowego
1. </t>
        </r>
        <r>
          <rPr>
            <b/>
            <sz val="11"/>
            <color indexed="81"/>
            <rFont val="Tahoma"/>
            <family val="2"/>
            <charset val="238"/>
          </rPr>
          <t>Wprowadzenie wartości 
2. Wprowadzenie % wzrostu w poszczegolnych miesiącach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</text>
    </comment>
    <comment ref="J8" authorId="0" shapeId="0" xr:uid="{101A9F52-6066-421B-A28F-9669092B29A5}">
      <text>
        <r>
          <rPr>
            <b/>
            <sz val="11"/>
            <color indexed="81"/>
            <rFont val="Tahoma"/>
            <family val="2"/>
            <charset val="238"/>
          </rPr>
          <t xml:space="preserve">&lt;-- wzrost procentowy po lewej /
wzrost wartościowy prawej --&gt;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Gasiorek, Krzysztof (GE Energy Connections)</author>
  </authors>
  <commentList>
    <comment ref="C4" authorId="0" shapeId="0" xr:uid="{F573AEC5-466F-4B63-B534-BAC824D8C892}">
      <text>
        <r>
          <rPr>
            <b/>
            <sz val="12"/>
            <color indexed="81"/>
            <rFont val="Tahoma"/>
            <family val="2"/>
            <charset val="238"/>
          </rPr>
          <t>wpisz poczatkową kwotę lokaty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4" authorId="0" shapeId="0" xr:uid="{9CA5341D-5EF1-4A55-B22A-9E2C18B679B2}">
      <text>
        <r>
          <rPr>
            <b/>
            <sz val="12"/>
            <color indexed="81"/>
            <rFont val="Tahoma"/>
            <family val="2"/>
            <charset val="238"/>
          </rPr>
          <t>wpisz poczatkową kwotę lokaty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" authorId="0" shapeId="0" xr:uid="{52799E83-1E1A-4192-B9C0-6A16A98294D0}">
      <text>
        <r>
          <rPr>
            <b/>
            <sz val="12"/>
            <color indexed="81"/>
            <rFont val="Tahoma"/>
            <family val="2"/>
            <charset val="238"/>
          </rPr>
          <t>wpisz stopę procentowa w ujęciu rocznym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5" authorId="0" shapeId="0" xr:uid="{3C47CCFE-516D-44E4-B8C8-3D6437CFDDFA}">
      <text>
        <r>
          <rPr>
            <b/>
            <sz val="12"/>
            <color indexed="81"/>
            <rFont val="Tahoma"/>
            <family val="2"/>
            <charset val="238"/>
          </rPr>
          <t>wpisz stopę procentową w ujęciu rocznym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6" authorId="0" shapeId="0" xr:uid="{D128DC43-11ED-41DC-8EA8-85F421AA0FDD}">
      <text>
        <r>
          <rPr>
            <b/>
            <sz val="12"/>
            <color indexed="81"/>
            <rFont val="Tahoma"/>
            <family val="2"/>
            <charset val="238"/>
          </rPr>
          <t xml:space="preserve">wpisz ilość lat w których planujesz trzymać oszczędności
</t>
        </r>
      </text>
    </comment>
    <comment ref="J6" authorId="0" shapeId="0" xr:uid="{E4C6BB8D-A6F7-4AA4-9DC2-31CE55AED2F4}">
      <text>
        <r>
          <rPr>
            <b/>
            <sz val="12"/>
            <color indexed="81"/>
            <rFont val="Tahoma"/>
            <family val="2"/>
            <charset val="238"/>
          </rPr>
          <t xml:space="preserve">wpisz ilość lat w których planujesz trzymać oszczędności
</t>
        </r>
      </text>
    </comment>
    <comment ref="C7" authorId="0" shapeId="0" xr:uid="{697D591C-04A1-481D-BC74-8A4D21A47926}">
      <text>
        <r>
          <rPr>
            <b/>
            <sz val="11"/>
            <color indexed="81"/>
            <rFont val="Tahoma"/>
            <family val="2"/>
            <charset val="238"/>
          </rPr>
          <t xml:space="preserve">&lt;-- wzrost procentowy po lewej /
wzrost wartościowy prawej --&gt;
</t>
        </r>
      </text>
    </comment>
    <comment ref="J7" authorId="0" shapeId="0" xr:uid="{ACF7DBAD-F1A8-427D-8172-FA4BA98AA62D}">
      <text>
        <r>
          <rPr>
            <b/>
            <sz val="12"/>
            <color indexed="81"/>
            <rFont val="Tahoma"/>
            <family val="2"/>
            <charset val="238"/>
          </rPr>
          <t xml:space="preserve">opcja na zdefiniowanie dopłat do naszego konta oszczednościowego
1. </t>
        </r>
        <r>
          <rPr>
            <b/>
            <sz val="11"/>
            <color indexed="81"/>
            <rFont val="Tahoma"/>
            <family val="2"/>
            <charset val="238"/>
          </rPr>
          <t>Wprowadzenie wartości 
2. Wprowadzenie % wzrostu w poszczegolnych miesiącach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</text>
    </comment>
    <comment ref="J8" authorId="0" shapeId="0" xr:uid="{EF10772F-1F56-438A-831D-4661696AA747}">
      <text>
        <r>
          <rPr>
            <b/>
            <sz val="11"/>
            <color indexed="81"/>
            <rFont val="Tahoma"/>
            <family val="2"/>
            <charset val="238"/>
          </rPr>
          <t xml:space="preserve">&lt;-- wzrost procentowy po lewej /
wzrost wartościowy prawej --&gt;
</t>
        </r>
      </text>
    </comment>
  </commentList>
</comments>
</file>

<file path=xl/sharedStrings.xml><?xml version="1.0" encoding="utf-8"?>
<sst xmlns="http://schemas.openxmlformats.org/spreadsheetml/2006/main" count="70" uniqueCount="28">
  <si>
    <t>Model podstawowy ze stałą kwotą początkowa bez dopłat</t>
  </si>
  <si>
    <t>kwota początkowa</t>
  </si>
  <si>
    <t>procent w skali rocznej</t>
  </si>
  <si>
    <t>okres w latach</t>
  </si>
  <si>
    <t xml:space="preserve">lata </t>
  </si>
  <si>
    <t>kwota</t>
  </si>
  <si>
    <t>dopłata</t>
  </si>
  <si>
    <t>przyrost</t>
  </si>
  <si>
    <t>przyrost skumulowany</t>
  </si>
  <si>
    <t>przyrost roczny</t>
  </si>
  <si>
    <t>Model podstawowy ze stałą kwotą początkowa z dopłatami</t>
  </si>
  <si>
    <t>Model A</t>
  </si>
  <si>
    <t>Model B</t>
  </si>
  <si>
    <t>dopłata roczna lub z % -&gt;</t>
  </si>
  <si>
    <t>okres w miesiącach</t>
  </si>
  <si>
    <t>lat</t>
  </si>
  <si>
    <t>miesiące</t>
  </si>
  <si>
    <t>przyrost miesięczny</t>
  </si>
  <si>
    <t>lata</t>
  </si>
  <si>
    <t>wynik</t>
  </si>
  <si>
    <t xml:space="preserve">&lt;- wzrost %  /  wartościowy -&gt; </t>
  </si>
  <si>
    <t>podaj</t>
  </si>
  <si>
    <t>Model podstawowy ze stałą kwotą początkowa</t>
  </si>
  <si>
    <t>Kalkulator z miesięczną kalkulacją</t>
  </si>
  <si>
    <t>Kalkulator z roczną kalkulacją</t>
  </si>
  <si>
    <t>clik --&gt;</t>
  </si>
  <si>
    <r>
      <t xml:space="preserve">Model B </t>
    </r>
    <r>
      <rPr>
        <b/>
        <i/>
        <sz val="20"/>
        <color rgb="FF0070C0"/>
        <rFont val="Calibri"/>
        <family val="2"/>
        <charset val="238"/>
        <scheme val="minor"/>
      </rPr>
      <t>[lata]</t>
    </r>
  </si>
  <si>
    <r>
      <t xml:space="preserve">Model A </t>
    </r>
    <r>
      <rPr>
        <b/>
        <i/>
        <sz val="20"/>
        <color rgb="FF0070C0"/>
        <rFont val="Calibri"/>
        <family val="2"/>
        <charset val="238"/>
        <scheme val="minor"/>
      </rPr>
      <t>[lata]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</si>
</sst>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0" tint="-0.499984740745262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b/>
      <sz val="20"/>
      <color rgb="FF0070C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sz val="20"/>
      <color rgb="FF0070C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u/>
      <sz val="24"/>
      <color rgb="FF0070C0"/>
      <name val="Calibri"/>
      <family val="2"/>
      <charset val="238"/>
      <scheme val="minor"/>
    </font>
    <font>
      <b/>
      <i/>
      <u/>
      <sz val="22"/>
      <color theme="8" tint="-0.249977111117893"/>
      <name val="Calibri"/>
      <family val="2"/>
      <charset val="238"/>
      <scheme val="minor"/>
    </font>
    <font>
      <i/>
      <sz val="22"/>
      <color theme="8" tint="-0.249977111117893"/>
      <name val="Calibri"/>
      <family val="2"/>
      <charset val="238"/>
      <scheme val="minor"/>
    </font>
    <font>
      <b/>
      <i/>
      <u/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theme="1" tint="0.34998626667073579"/>
      <name val="Calibri"/>
      <family val="2"/>
      <charset val="238"/>
      <scheme val="minor"/>
    </font>
    <font>
      <i/>
      <sz val="11"/>
      <color theme="2" tint="-0.49998474074526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2" tint="-0.24994659260841701"/>
      </left>
      <right style="hair">
        <color auto="1"/>
      </right>
      <top style="medium">
        <color theme="2" tint="-0.24994659260841701"/>
      </top>
      <bottom/>
      <diagonal/>
    </border>
    <border>
      <left/>
      <right/>
      <top style="medium">
        <color theme="2" tint="-0.24994659260841701"/>
      </top>
      <bottom style="thin">
        <color theme="0" tint="-0.14996795556505021"/>
      </bottom>
      <diagonal/>
    </border>
    <border>
      <left/>
      <right style="medium">
        <color theme="2" tint="-0.24994659260841701"/>
      </right>
      <top style="medium">
        <color theme="2" tint="-0.24994659260841701"/>
      </top>
      <bottom style="thin">
        <color theme="0" tint="-0.14996795556505021"/>
      </bottom>
      <diagonal/>
    </border>
    <border>
      <left style="medium">
        <color theme="2" tint="-0.24994659260841701"/>
      </left>
      <right style="hair">
        <color auto="1"/>
      </right>
      <top/>
      <bottom/>
      <diagonal/>
    </border>
    <border>
      <left/>
      <right style="medium">
        <color theme="2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2" tint="-0.24994659260841701"/>
      </left>
      <right style="hair">
        <color auto="1"/>
      </right>
      <top/>
      <bottom style="medium">
        <color theme="2" tint="-0.24994659260841701"/>
      </bottom>
      <diagonal/>
    </border>
    <border>
      <left/>
      <right/>
      <top style="thin">
        <color theme="0" tint="-0.14996795556505021"/>
      </top>
      <bottom style="medium">
        <color theme="2" tint="-0.24994659260841701"/>
      </bottom>
      <diagonal/>
    </border>
    <border>
      <left/>
      <right style="medium">
        <color theme="2" tint="-0.24994659260841701"/>
      </right>
      <top style="thin">
        <color theme="0" tint="-0.14996795556505021"/>
      </top>
      <bottom style="medium">
        <color theme="2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theme="4" tint="0.39994506668294322"/>
      </right>
      <top/>
      <bottom style="thin">
        <color theme="4" tint="0.39994506668294322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02">
    <xf numFmtId="0" fontId="0" fillId="0" borderId="0" xfId="0"/>
    <xf numFmtId="0" fontId="0" fillId="2" borderId="0" xfId="0" applyFill="1"/>
    <xf numFmtId="0" fontId="0" fillId="0" borderId="0" xfId="0" applyFill="1"/>
    <xf numFmtId="0" fontId="1" fillId="0" borderId="0" xfId="0" applyFont="1" applyFill="1" applyAlignment="1">
      <alignment vertical="top" wrapText="1"/>
    </xf>
    <xf numFmtId="0" fontId="0" fillId="0" borderId="0" xfId="0" applyFill="1" applyAlignment="1">
      <alignment horizontal="center" vertical="top" wrapText="1"/>
    </xf>
    <xf numFmtId="0" fontId="3" fillId="2" borderId="0" xfId="0" applyFont="1" applyFill="1"/>
    <xf numFmtId="0" fontId="0" fillId="0" borderId="1" xfId="0" applyFill="1" applyBorder="1"/>
    <xf numFmtId="0" fontId="0" fillId="2" borderId="1" xfId="0" applyFill="1" applyBorder="1"/>
    <xf numFmtId="3" fontId="0" fillId="0" borderId="1" xfId="0" applyNumberFormat="1" applyFill="1" applyBorder="1"/>
    <xf numFmtId="0" fontId="0" fillId="0" borderId="1" xfId="0" applyFill="1" applyBorder="1" applyAlignment="1">
      <alignment horizontal="center" vertical="center"/>
    </xf>
    <xf numFmtId="0" fontId="1" fillId="4" borderId="0" xfId="0" applyFont="1" applyFill="1" applyAlignment="1">
      <alignment horizontal="center" vertical="top" wrapText="1"/>
    </xf>
    <xf numFmtId="0" fontId="0" fillId="4" borderId="0" xfId="0" applyFill="1" applyAlignment="1">
      <alignment horizontal="center" vertical="top" wrapText="1"/>
    </xf>
    <xf numFmtId="0" fontId="9" fillId="0" borderId="0" xfId="0" applyFont="1" applyFill="1" applyAlignment="1">
      <alignment vertical="top"/>
    </xf>
    <xf numFmtId="0" fontId="0" fillId="6" borderId="1" xfId="0" applyFill="1" applyBorder="1"/>
    <xf numFmtId="0" fontId="0" fillId="3" borderId="1" xfId="0" applyFill="1" applyBorder="1"/>
    <xf numFmtId="0" fontId="0" fillId="7" borderId="1" xfId="0" applyFill="1" applyBorder="1" applyAlignment="1">
      <alignment horizontal="left" vertical="center"/>
    </xf>
    <xf numFmtId="0" fontId="0" fillId="0" borderId="0" xfId="0" applyFill="1" applyAlignment="1">
      <alignment horizontal="right"/>
    </xf>
    <xf numFmtId="9" fontId="4" fillId="0" borderId="0" xfId="1" applyFont="1" applyFill="1" applyAlignment="1">
      <alignment horizontal="right"/>
    </xf>
    <xf numFmtId="3" fontId="1" fillId="3" borderId="12" xfId="0" applyNumberFormat="1" applyFont="1" applyFill="1" applyBorder="1" applyAlignment="1">
      <alignment horizontal="right"/>
    </xf>
    <xf numFmtId="9" fontId="4" fillId="7" borderId="10" xfId="1" applyFont="1" applyFill="1" applyBorder="1"/>
    <xf numFmtId="0" fontId="0" fillId="5" borderId="10" xfId="0" applyFill="1" applyBorder="1"/>
    <xf numFmtId="3" fontId="4" fillId="5" borderId="13" xfId="0" applyNumberFormat="1" applyFont="1" applyFill="1" applyBorder="1" applyProtection="1">
      <protection locked="0"/>
    </xf>
    <xf numFmtId="10" fontId="4" fillId="6" borderId="11" xfId="0" applyNumberFormat="1" applyFont="1" applyFill="1" applyBorder="1" applyProtection="1">
      <protection locked="0"/>
    </xf>
    <xf numFmtId="3" fontId="4" fillId="3" borderId="11" xfId="0" applyNumberFormat="1" applyFont="1" applyFill="1" applyBorder="1" applyProtection="1">
      <protection locked="0"/>
    </xf>
    <xf numFmtId="3" fontId="4" fillId="2" borderId="11" xfId="0" applyNumberFormat="1" applyFont="1" applyFill="1" applyBorder="1" applyProtection="1">
      <protection locked="0"/>
    </xf>
    <xf numFmtId="10" fontId="4" fillId="2" borderId="11" xfId="0" applyNumberFormat="1" applyFont="1" applyFill="1" applyBorder="1" applyAlignment="1" applyProtection="1">
      <alignment horizontal="center"/>
      <protection locked="0"/>
    </xf>
    <xf numFmtId="3" fontId="1" fillId="3" borderId="1" xfId="0" applyNumberFormat="1" applyFont="1" applyFill="1" applyBorder="1"/>
    <xf numFmtId="0" fontId="3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3" fontId="0" fillId="0" borderId="0" xfId="0" applyNumberFormat="1" applyFill="1" applyBorder="1"/>
    <xf numFmtId="0" fontId="13" fillId="0" borderId="0" xfId="0" applyFont="1"/>
    <xf numFmtId="0" fontId="14" fillId="0" borderId="0" xfId="0" applyFont="1"/>
    <xf numFmtId="0" fontId="15" fillId="0" borderId="0" xfId="2" quotePrefix="1" applyFont="1"/>
    <xf numFmtId="0" fontId="16" fillId="0" borderId="0" xfId="0" applyFont="1"/>
    <xf numFmtId="0" fontId="15" fillId="0" borderId="0" xfId="2" applyFont="1"/>
    <xf numFmtId="0" fontId="17" fillId="0" borderId="0" xfId="0" applyFont="1"/>
    <xf numFmtId="0" fontId="18" fillId="0" borderId="0" xfId="0" applyFont="1"/>
    <xf numFmtId="0" fontId="0" fillId="0" borderId="0" xfId="0" applyBorder="1"/>
    <xf numFmtId="0" fontId="19" fillId="0" borderId="0" xfId="0" applyFont="1" applyBorder="1"/>
    <xf numFmtId="0" fontId="20" fillId="5" borderId="10" xfId="0" quotePrefix="1" applyFont="1" applyFill="1" applyBorder="1"/>
    <xf numFmtId="0" fontId="20" fillId="6" borderId="1" xfId="0" applyFont="1" applyFill="1" applyBorder="1"/>
    <xf numFmtId="0" fontId="20" fillId="3" borderId="1" xfId="0" applyFont="1" applyFill="1" applyBorder="1"/>
    <xf numFmtId="0" fontId="20" fillId="2" borderId="1" xfId="0" applyFont="1" applyFill="1" applyBorder="1"/>
    <xf numFmtId="0" fontId="20" fillId="7" borderId="1" xfId="0" applyFont="1" applyFill="1" applyBorder="1"/>
    <xf numFmtId="3" fontId="0" fillId="0" borderId="1" xfId="0" applyNumberFormat="1" applyFill="1" applyBorder="1" applyProtection="1">
      <protection locked="0"/>
    </xf>
    <xf numFmtId="0" fontId="9" fillId="0" borderId="0" xfId="0" applyFont="1" applyFill="1" applyAlignment="1" applyProtection="1">
      <alignment vertical="top"/>
      <protection hidden="1"/>
    </xf>
    <xf numFmtId="0" fontId="0" fillId="0" borderId="0" xfId="0" applyFill="1" applyProtection="1">
      <protection hidden="1"/>
    </xf>
    <xf numFmtId="0" fontId="0" fillId="2" borderId="0" xfId="0" applyFill="1" applyProtection="1">
      <protection hidden="1"/>
    </xf>
    <xf numFmtId="0" fontId="3" fillId="2" borderId="0" xfId="0" applyFont="1" applyFill="1" applyProtection="1">
      <protection hidden="1"/>
    </xf>
    <xf numFmtId="0" fontId="20" fillId="5" borderId="10" xfId="0" quotePrefix="1" applyFont="1" applyFill="1" applyBorder="1" applyProtection="1">
      <protection hidden="1"/>
    </xf>
    <xf numFmtId="3" fontId="4" fillId="5" borderId="13" xfId="0" applyNumberFormat="1" applyFont="1" applyFill="1" applyBorder="1" applyProtection="1">
      <protection locked="0" hidden="1"/>
    </xf>
    <xf numFmtId="0" fontId="0" fillId="5" borderId="10" xfId="0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20" fillId="6" borderId="1" xfId="0" applyFont="1" applyFill="1" applyBorder="1" applyProtection="1">
      <protection hidden="1"/>
    </xf>
    <xf numFmtId="10" fontId="4" fillId="6" borderId="11" xfId="0" applyNumberFormat="1" applyFont="1" applyFill="1" applyBorder="1" applyProtection="1">
      <protection locked="0" hidden="1"/>
    </xf>
    <xf numFmtId="0" fontId="0" fillId="6" borderId="1" xfId="0" applyFill="1" applyBorder="1" applyProtection="1">
      <protection hidden="1"/>
    </xf>
    <xf numFmtId="0" fontId="20" fillId="3" borderId="1" xfId="0" applyFont="1" applyFill="1" applyBorder="1" applyProtection="1">
      <protection hidden="1"/>
    </xf>
    <xf numFmtId="3" fontId="4" fillId="3" borderId="11" xfId="0" applyNumberFormat="1" applyFont="1" applyFill="1" applyBorder="1" applyProtection="1">
      <protection locked="0" hidden="1"/>
    </xf>
    <xf numFmtId="0" fontId="0" fillId="3" borderId="1" xfId="0" applyFill="1" applyBorder="1" applyProtection="1">
      <protection hidden="1"/>
    </xf>
    <xf numFmtId="3" fontId="1" fillId="3" borderId="1" xfId="0" applyNumberFormat="1" applyFont="1" applyFill="1" applyBorder="1" applyProtection="1">
      <protection hidden="1"/>
    </xf>
    <xf numFmtId="3" fontId="1" fillId="3" borderId="12" xfId="0" applyNumberFormat="1" applyFont="1" applyFill="1" applyBorder="1" applyAlignment="1" applyProtection="1">
      <alignment horizontal="right"/>
      <protection hidden="1"/>
    </xf>
    <xf numFmtId="0" fontId="20" fillId="7" borderId="1" xfId="0" applyFont="1" applyFill="1" applyBorder="1" applyProtection="1">
      <protection hidden="1"/>
    </xf>
    <xf numFmtId="9" fontId="4" fillId="7" borderId="10" xfId="1" applyFont="1" applyFill="1" applyBorder="1" applyProtection="1">
      <protection hidden="1"/>
    </xf>
    <xf numFmtId="0" fontId="0" fillId="7" borderId="1" xfId="0" applyFill="1" applyBorder="1" applyAlignment="1" applyProtection="1">
      <alignment horizontal="left" vertical="center"/>
      <protection hidden="1"/>
    </xf>
    <xf numFmtId="0" fontId="20" fillId="2" borderId="1" xfId="0" applyFont="1" applyFill="1" applyBorder="1" applyProtection="1">
      <protection hidden="1"/>
    </xf>
    <xf numFmtId="3" fontId="4" fillId="2" borderId="11" xfId="0" applyNumberFormat="1" applyFont="1" applyFill="1" applyBorder="1" applyProtection="1">
      <protection locked="0" hidden="1"/>
    </xf>
    <xf numFmtId="10" fontId="4" fillId="2" borderId="11" xfId="0" applyNumberFormat="1" applyFont="1" applyFill="1" applyBorder="1" applyAlignment="1" applyProtection="1">
      <alignment horizontal="center"/>
      <protection locked="0" hidden="1"/>
    </xf>
    <xf numFmtId="9" fontId="4" fillId="0" borderId="0" xfId="1" applyFont="1" applyFill="1" applyAlignment="1" applyProtection="1">
      <alignment horizontal="right"/>
      <protection hidden="1"/>
    </xf>
    <xf numFmtId="0" fontId="0" fillId="0" borderId="0" xfId="0" applyFill="1" applyAlignment="1" applyProtection="1">
      <alignment horizontal="right"/>
      <protection hidden="1"/>
    </xf>
    <xf numFmtId="0" fontId="1" fillId="4" borderId="0" xfId="0" applyFont="1" applyFill="1" applyAlignment="1" applyProtection="1">
      <alignment horizontal="center" vertical="top" wrapText="1"/>
      <protection hidden="1"/>
    </xf>
    <xf numFmtId="0" fontId="0" fillId="4" borderId="0" xfId="0" applyFill="1" applyAlignment="1" applyProtection="1">
      <alignment horizontal="center" vertical="top" wrapText="1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3" fontId="0" fillId="0" borderId="3" xfId="0" applyNumberFormat="1" applyFill="1" applyBorder="1" applyProtection="1">
      <protection hidden="1"/>
    </xf>
    <xf numFmtId="0" fontId="0" fillId="0" borderId="4" xfId="0" applyFill="1" applyBorder="1" applyProtection="1">
      <protection hidden="1"/>
    </xf>
    <xf numFmtId="3" fontId="0" fillId="0" borderId="3" xfId="0" applyNumberFormat="1" applyFill="1" applyBorder="1" applyProtection="1">
      <protection locked="0" hidden="1"/>
    </xf>
    <xf numFmtId="0" fontId="0" fillId="0" borderId="1" xfId="0" applyFill="1" applyBorder="1" applyAlignment="1" applyProtection="1">
      <alignment horizontal="center" vertical="center"/>
      <protection hidden="1"/>
    </xf>
    <xf numFmtId="3" fontId="0" fillId="0" borderId="1" xfId="0" applyNumberFormat="1" applyFill="1" applyBorder="1" applyProtection="1">
      <protection hidden="1"/>
    </xf>
    <xf numFmtId="0" fontId="0" fillId="0" borderId="6" xfId="0" applyFill="1" applyBorder="1" applyProtection="1">
      <protection hidden="1"/>
    </xf>
    <xf numFmtId="3" fontId="0" fillId="0" borderId="1" xfId="0" applyNumberFormat="1" applyFill="1" applyBorder="1" applyProtection="1">
      <protection locked="0" hidden="1"/>
    </xf>
    <xf numFmtId="0" fontId="0" fillId="0" borderId="8" xfId="0" applyFill="1" applyBorder="1" applyAlignment="1" applyProtection="1">
      <alignment horizontal="center" vertical="center"/>
      <protection hidden="1"/>
    </xf>
    <xf numFmtId="3" fontId="0" fillId="0" borderId="8" xfId="0" applyNumberFormat="1" applyFill="1" applyBorder="1" applyProtection="1">
      <protection hidden="1"/>
    </xf>
    <xf numFmtId="0" fontId="0" fillId="0" borderId="9" xfId="0" applyFill="1" applyBorder="1" applyProtection="1">
      <protection hidden="1"/>
    </xf>
    <xf numFmtId="3" fontId="0" fillId="0" borderId="8" xfId="0" applyNumberFormat="1" applyFill="1" applyBorder="1" applyProtection="1">
      <protection locked="0"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5" xfId="0" applyFont="1" applyFill="1" applyBorder="1" applyAlignment="1" applyProtection="1">
      <alignment horizontal="center" vertical="center"/>
      <protection hidden="1"/>
    </xf>
    <xf numFmtId="0" fontId="5" fillId="0" borderId="7" xfId="0" applyFont="1" applyFill="1" applyBorder="1" applyAlignment="1" applyProtection="1">
      <alignment horizontal="center" vertical="center"/>
      <protection hidden="1"/>
    </xf>
    <xf numFmtId="0" fontId="10" fillId="8" borderId="14" xfId="0" applyFont="1" applyFill="1" applyBorder="1" applyAlignment="1" applyProtection="1">
      <alignment horizontal="center" vertical="center" wrapText="1"/>
      <protection hidden="1"/>
    </xf>
    <xf numFmtId="0" fontId="10" fillId="8" borderId="15" xfId="0" applyFont="1" applyFill="1" applyBorder="1" applyAlignment="1" applyProtection="1">
      <alignment horizontal="center" vertical="center" wrapText="1"/>
      <protection hidden="1"/>
    </xf>
    <xf numFmtId="0" fontId="10" fillId="8" borderId="16" xfId="0" applyFont="1" applyFill="1" applyBorder="1" applyAlignment="1" applyProtection="1">
      <alignment horizontal="center" vertical="center" wrapText="1"/>
      <protection hidden="1"/>
    </xf>
    <xf numFmtId="0" fontId="10" fillId="8" borderId="17" xfId="0" applyFont="1" applyFill="1" applyBorder="1" applyAlignment="1" applyProtection="1">
      <alignment horizontal="center" vertical="center" wrapText="1"/>
      <protection hidden="1"/>
    </xf>
    <xf numFmtId="0" fontId="10" fillId="8" borderId="18" xfId="0" applyFont="1" applyFill="1" applyBorder="1" applyAlignment="1" applyProtection="1">
      <alignment horizontal="center" vertical="center" wrapText="1"/>
      <protection hidden="1"/>
    </xf>
    <xf numFmtId="0" fontId="10" fillId="8" borderId="19" xfId="0" applyFont="1" applyFill="1" applyBorder="1" applyAlignment="1" applyProtection="1">
      <alignment horizontal="center" vertical="center" wrapText="1"/>
      <protection hidden="1"/>
    </xf>
    <xf numFmtId="3" fontId="4" fillId="9" borderId="1" xfId="0" applyNumberFormat="1" applyFont="1" applyFill="1" applyBorder="1" applyAlignment="1" applyProtection="1">
      <alignment horizontal="center"/>
      <protection hidden="1"/>
    </xf>
    <xf numFmtId="3" fontId="4" fillId="9" borderId="10" xfId="0" applyNumberFormat="1" applyFont="1" applyFill="1" applyBorder="1" applyAlignment="1" applyProtection="1">
      <alignment horizontal="center"/>
      <protection hidden="1"/>
    </xf>
    <xf numFmtId="0" fontId="10" fillId="8" borderId="14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10" fillId="8" borderId="18" xfId="0" applyFont="1" applyFill="1" applyBorder="1" applyAlignment="1">
      <alignment horizontal="center" vertical="center" wrapText="1"/>
    </xf>
    <xf numFmtId="0" fontId="10" fillId="8" borderId="19" xfId="0" applyFont="1" applyFill="1" applyBorder="1" applyAlignment="1">
      <alignment horizontal="center" vertical="center" wrapText="1"/>
    </xf>
    <xf numFmtId="3" fontId="4" fillId="9" borderId="10" xfId="0" applyNumberFormat="1" applyFont="1" applyFill="1" applyBorder="1" applyAlignment="1">
      <alignment horizontal="center"/>
    </xf>
    <xf numFmtId="3" fontId="4" fillId="9" borderId="1" xfId="0" applyNumberFormat="1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stała </a:t>
            </a:r>
            <a:r>
              <a:rPr lang="en-US"/>
              <a:t>kwota</a:t>
            </a:r>
            <a:r>
              <a:rPr lang="pl-PL"/>
              <a:t> początkowa</a:t>
            </a:r>
            <a:r>
              <a:rPr lang="en-US"/>
              <a:t> - przyrost wartosci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lokaty_miesiące!$C$9</c:f>
              <c:strCache>
                <c:ptCount val="1"/>
                <c:pt idx="0">
                  <c:v>kwota</c:v>
                </c:pt>
              </c:strCache>
            </c:strRef>
          </c:tx>
          <c:spPr>
            <a:ln w="381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strRef>
              <c:f>lokaty_miesiące!$B$10:$B$249</c:f>
              <c:strCache>
                <c:ptCount val="1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</c:strCache>
            </c:strRef>
          </c:xVal>
          <c:yVal>
            <c:numRef>
              <c:f>lokaty_miesiące!$D$10:$D$249</c:f>
              <c:numCache>
                <c:formatCode>#,##0</c:formatCode>
                <c:ptCount val="240"/>
                <c:pt idx="0">
                  <c:v>72.916666666667879</c:v>
                </c:pt>
                <c:pt idx="1">
                  <c:v>146.04600694444525</c:v>
                </c:pt>
                <c:pt idx="2">
                  <c:v>219.38864113136515</c:v>
                </c:pt>
                <c:pt idx="3">
                  <c:v>292.94519133466383</c:v>
                </c:pt>
                <c:pt idx="4">
                  <c:v>366.71628147605588</c:v>
                </c:pt>
                <c:pt idx="5">
                  <c:v>440.70253729702745</c:v>
                </c:pt>
                <c:pt idx="6">
                  <c:v>514.90458636414405</c:v>
                </c:pt>
                <c:pt idx="7">
                  <c:v>589.32305807437297</c:v>
                </c:pt>
                <c:pt idx="8">
                  <c:v>663.95858366042376</c:v>
                </c:pt>
                <c:pt idx="9">
                  <c:v>738.81179619609975</c:v>
                </c:pt>
                <c:pt idx="10">
                  <c:v>813.88333060167133</c:v>
                </c:pt>
                <c:pt idx="11">
                  <c:v>889.17382364926016</c:v>
                </c:pt>
                <c:pt idx="12">
                  <c:v>964.6839139682379</c:v>
                </c:pt>
                <c:pt idx="13">
                  <c:v>1040.4142420506469</c:v>
                </c:pt>
                <c:pt idx="14">
                  <c:v>1116.3654502566278</c:v>
                </c:pt>
                <c:pt idx="15">
                  <c:v>1192.538182819877</c:v>
                </c:pt>
                <c:pt idx="16">
                  <c:v>1268.933085853103</c:v>
                </c:pt>
                <c:pt idx="17">
                  <c:v>1345.5508073535093</c:v>
                </c:pt>
                <c:pt idx="18">
                  <c:v>1422.3919972082913</c:v>
                </c:pt>
                <c:pt idx="19">
                  <c:v>1499.4573072001476</c:v>
                </c:pt>
                <c:pt idx="20">
                  <c:v>1576.7473910128138</c:v>
                </c:pt>
                <c:pt idx="21">
                  <c:v>1654.2629042366025</c:v>
                </c:pt>
                <c:pt idx="22">
                  <c:v>1732.0045043739592</c:v>
                </c:pt>
                <c:pt idx="23">
                  <c:v>1809.9728508450498</c:v>
                </c:pt>
                <c:pt idx="24">
                  <c:v>1888.1686049933487</c:v>
                </c:pt>
                <c:pt idx="25">
                  <c:v>1966.5924300912448</c:v>
                </c:pt>
                <c:pt idx="26">
                  <c:v>2045.2449913456767</c:v>
                </c:pt>
                <c:pt idx="27">
                  <c:v>2124.1269559037682</c:v>
                </c:pt>
                <c:pt idx="28">
                  <c:v>2203.2389928584889</c:v>
                </c:pt>
                <c:pt idx="29">
                  <c:v>2282.5817732543255</c:v>
                </c:pt>
                <c:pt idx="30">
                  <c:v>2362.1559700929829</c:v>
                </c:pt>
                <c:pt idx="31">
                  <c:v>2441.9622583390883</c:v>
                </c:pt>
                <c:pt idx="32">
                  <c:v>2522.0013149259103</c:v>
                </c:pt>
                <c:pt idx="33">
                  <c:v>2602.2738187611103</c:v>
                </c:pt>
                <c:pt idx="34">
                  <c:v>2682.7804507324981</c:v>
                </c:pt>
                <c:pt idx="35">
                  <c:v>2763.5218937138015</c:v>
                </c:pt>
                <c:pt idx="36">
                  <c:v>2844.4988325704689</c:v>
                </c:pt>
                <c:pt idx="37">
                  <c:v>2925.7119541654647</c:v>
                </c:pt>
                <c:pt idx="38">
                  <c:v>3007.1619473651153</c:v>
                </c:pt>
                <c:pt idx="39">
                  <c:v>3088.8495030449303</c:v>
                </c:pt>
                <c:pt idx="40">
                  <c:v>3170.7753140954774</c:v>
                </c:pt>
                <c:pt idx="41">
                  <c:v>3252.9400754282578</c:v>
                </c:pt>
                <c:pt idx="42">
                  <c:v>3335.3444839815893</c:v>
                </c:pt>
                <c:pt idx="43">
                  <c:v>3417.9892387265354</c:v>
                </c:pt>
                <c:pt idx="44">
                  <c:v>3500.8750406728213</c:v>
                </c:pt>
                <c:pt idx="45">
                  <c:v>3584.0025928747855</c:v>
                </c:pt>
                <c:pt idx="46">
                  <c:v>3667.3726004373384</c:v>
                </c:pt>
                <c:pt idx="47">
                  <c:v>3750.9857705219474</c:v>
                </c:pt>
                <c:pt idx="48">
                  <c:v>3834.8428123526355</c:v>
                </c:pt>
                <c:pt idx="49">
                  <c:v>3918.9444372219987</c:v>
                </c:pt>
                <c:pt idx="50">
                  <c:v>4003.2913584972302</c:v>
                </c:pt>
                <c:pt idx="51">
                  <c:v>4087.8842916261819</c:v>
                </c:pt>
                <c:pt idx="52">
                  <c:v>4172.7239541434246</c:v>
                </c:pt>
                <c:pt idx="53">
                  <c:v>4257.811065676342</c:v>
                </c:pt>
                <c:pt idx="54">
                  <c:v>4343.1463479512313</c:v>
                </c:pt>
                <c:pt idx="55">
                  <c:v>4428.7305247994227</c:v>
                </c:pt>
                <c:pt idx="56">
                  <c:v>4514.56432216342</c:v>
                </c:pt>
                <c:pt idx="57">
                  <c:v>4600.6484681030634</c:v>
                </c:pt>
                <c:pt idx="58">
                  <c:v>4686.9836928016994</c:v>
                </c:pt>
                <c:pt idx="59">
                  <c:v>4773.5707285723729</c:v>
                </c:pt>
                <c:pt idx="60">
                  <c:v>4860.4103098640444</c:v>
                </c:pt>
                <c:pt idx="61">
                  <c:v>4947.5031732678144</c:v>
                </c:pt>
                <c:pt idx="62">
                  <c:v>5034.850057523181</c:v>
                </c:pt>
                <c:pt idx="63">
                  <c:v>5122.4517035242898</c:v>
                </c:pt>
                <c:pt idx="64">
                  <c:v>5210.3088543262347</c:v>
                </c:pt>
                <c:pt idx="65">
                  <c:v>5298.4222551513521</c:v>
                </c:pt>
                <c:pt idx="66">
                  <c:v>5386.7926533955433</c:v>
                </c:pt>
                <c:pt idx="67">
                  <c:v>5475.4207986346155</c:v>
                </c:pt>
                <c:pt idx="68">
                  <c:v>5564.3074426306339</c:v>
                </c:pt>
                <c:pt idx="69">
                  <c:v>5653.4533393383063</c:v>
                </c:pt>
                <c:pt idx="70">
                  <c:v>5742.8592449113785</c:v>
                </c:pt>
                <c:pt idx="71">
                  <c:v>5832.5259177090375</c:v>
                </c:pt>
                <c:pt idx="72">
                  <c:v>5922.4541183023575</c:v>
                </c:pt>
                <c:pt idx="73">
                  <c:v>6012.6446094807397</c:v>
                </c:pt>
                <c:pt idx="74">
                  <c:v>6103.0981562583911</c:v>
                </c:pt>
                <c:pt idx="75">
                  <c:v>6193.815525880811</c:v>
                </c:pt>
                <c:pt idx="76">
                  <c:v>6284.7974878312962</c:v>
                </c:pt>
                <c:pt idx="77">
                  <c:v>6376.0448138374704</c:v>
                </c:pt>
                <c:pt idx="78">
                  <c:v>6467.5582778778298</c:v>
                </c:pt>
                <c:pt idx="79">
                  <c:v>6559.338656188309</c:v>
                </c:pt>
                <c:pt idx="80">
                  <c:v>6651.3867272688585</c:v>
                </c:pt>
                <c:pt idx="81">
                  <c:v>6743.7032718900591</c:v>
                </c:pt>
                <c:pt idx="82">
                  <c:v>6836.2890730997387</c:v>
                </c:pt>
                <c:pt idx="83">
                  <c:v>6929.1449162296121</c:v>
                </c:pt>
                <c:pt idx="84">
                  <c:v>7022.2715889019491</c:v>
                </c:pt>
                <c:pt idx="85">
                  <c:v>7115.6698810362468</c:v>
                </c:pt>
                <c:pt idx="86">
                  <c:v>7209.3405848559378</c:v>
                </c:pt>
                <c:pt idx="87">
                  <c:v>7303.2844948951024</c:v>
                </c:pt>
                <c:pt idx="88">
                  <c:v>7397.5024080052135</c:v>
                </c:pt>
                <c:pt idx="89">
                  <c:v>7491.9951233618958</c:v>
                </c:pt>
                <c:pt idx="90">
                  <c:v>7586.7634424717035</c:v>
                </c:pt>
                <c:pt idx="91">
                  <c:v>7681.8081691789121</c:v>
                </c:pt>
                <c:pt idx="92">
                  <c:v>7777.1301096723473</c:v>
                </c:pt>
                <c:pt idx="93">
                  <c:v>7872.7300724922243</c:v>
                </c:pt>
                <c:pt idx="94">
                  <c:v>7968.6088685369905</c:v>
                </c:pt>
                <c:pt idx="95">
                  <c:v>8064.7673110702235</c:v>
                </c:pt>
                <c:pt idx="96">
                  <c:v>8161.2062157275141</c:v>
                </c:pt>
                <c:pt idx="97">
                  <c:v>8257.9264005233854</c:v>
                </c:pt>
                <c:pt idx="98">
                  <c:v>8354.9286858582491</c:v>
                </c:pt>
                <c:pt idx="99">
                  <c:v>8452.2138945253391</c:v>
                </c:pt>
                <c:pt idx="100">
                  <c:v>8549.782851717704</c:v>
                </c:pt>
                <c:pt idx="101">
                  <c:v>8647.6363850352136</c:v>
                </c:pt>
                <c:pt idx="102">
                  <c:v>8745.7753244915657</c:v>
                </c:pt>
                <c:pt idx="103">
                  <c:v>8844.2005025213366</c:v>
                </c:pt>
                <c:pt idx="104">
                  <c:v>8942.9127539870242</c:v>
                </c:pt>
                <c:pt idx="105">
                  <c:v>9041.9129161861565</c:v>
                </c:pt>
                <c:pt idx="106">
                  <c:v>9141.201828858364</c:v>
                </c:pt>
                <c:pt idx="107">
                  <c:v>9240.7803341925319</c:v>
                </c:pt>
                <c:pt idx="108">
                  <c:v>9340.6492768339303</c:v>
                </c:pt>
                <c:pt idx="109">
                  <c:v>9440.8095038913598</c:v>
                </c:pt>
                <c:pt idx="110">
                  <c:v>9541.2618649443757</c:v>
                </c:pt>
                <c:pt idx="111">
                  <c:v>9642.0072120504628</c:v>
                </c:pt>
                <c:pt idx="112">
                  <c:v>9743.0463997522747</c:v>
                </c:pt>
                <c:pt idx="113">
                  <c:v>9844.3802850848879</c:v>
                </c:pt>
                <c:pt idx="114">
                  <c:v>9946.0097275830558</c:v>
                </c:pt>
                <c:pt idx="115">
                  <c:v>10047.935589288507</c:v>
                </c:pt>
                <c:pt idx="116">
                  <c:v>10150.158734757264</c:v>
                </c:pt>
                <c:pt idx="117">
                  <c:v>10252.680031066971</c:v>
                </c:pt>
                <c:pt idx="118">
                  <c:v>10355.500347824251</c:v>
                </c:pt>
                <c:pt idx="119">
                  <c:v>10458.620557172071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2A-4A87-A3BF-3EBAE1C60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99295"/>
        <c:axId val="199902575"/>
      </c:scatterChart>
      <c:valAx>
        <c:axId val="199899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902575"/>
        <c:crosses val="autoZero"/>
        <c:crossBetween val="midCat"/>
      </c:valAx>
      <c:valAx>
        <c:axId val="19990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99295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wartosc skumulowana</a:t>
            </a:r>
          </a:p>
        </c:rich>
      </c:tx>
      <c:layout>
        <c:manualLayout>
          <c:xMode val="edge"/>
          <c:yMode val="edge"/>
          <c:x val="0.10425851577831477"/>
          <c:y val="2.89855072463768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lokaty_miesiące!$C$9</c:f>
              <c:strCache>
                <c:ptCount val="1"/>
                <c:pt idx="0">
                  <c:v>kwota</c:v>
                </c:pt>
              </c:strCache>
            </c:strRef>
          </c:tx>
          <c:spPr>
            <a:ln w="381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51"/>
            <c:marker>
              <c:symbol val="none"/>
            </c:marker>
            <c:bubble3D val="0"/>
            <c:spPr>
              <a:ln w="38100" cap="rnd" cmpd="sng">
                <a:solidFill>
                  <a:schemeClr val="accent1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EC94-48B3-895F-E43872C7D64C}"/>
              </c:ext>
            </c:extLst>
          </c:dPt>
          <c:xVal>
            <c:strRef>
              <c:f>lokaty_miesiące!$B$10:$B$249</c:f>
              <c:strCache>
                <c:ptCount val="1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</c:strCache>
            </c:strRef>
          </c:xVal>
          <c:yVal>
            <c:numRef>
              <c:f>lokaty_miesiące!$C$10:$C$249</c:f>
              <c:numCache>
                <c:formatCode>#,##0</c:formatCode>
                <c:ptCount val="240"/>
                <c:pt idx="0">
                  <c:v>25072.916666666668</c:v>
                </c:pt>
                <c:pt idx="1">
                  <c:v>25146.046006944445</c:v>
                </c:pt>
                <c:pt idx="2">
                  <c:v>25219.388641131365</c:v>
                </c:pt>
                <c:pt idx="3">
                  <c:v>25292.945191334664</c:v>
                </c:pt>
                <c:pt idx="4">
                  <c:v>25366.716281476056</c:v>
                </c:pt>
                <c:pt idx="5">
                  <c:v>25440.702537297027</c:v>
                </c:pt>
                <c:pt idx="6">
                  <c:v>25514.904586364144</c:v>
                </c:pt>
                <c:pt idx="7">
                  <c:v>25589.323058074373</c:v>
                </c:pt>
                <c:pt idx="8">
                  <c:v>25663.958583660424</c:v>
                </c:pt>
                <c:pt idx="9">
                  <c:v>25738.8117961961</c:v>
                </c:pt>
                <c:pt idx="10">
                  <c:v>25813.883330601671</c:v>
                </c:pt>
                <c:pt idx="11">
                  <c:v>25889.17382364926</c:v>
                </c:pt>
                <c:pt idx="12">
                  <c:v>25964.683913968238</c:v>
                </c:pt>
                <c:pt idx="13">
                  <c:v>26040.414242050647</c:v>
                </c:pt>
                <c:pt idx="14">
                  <c:v>26116.365450256628</c:v>
                </c:pt>
                <c:pt idx="15">
                  <c:v>26192.538182819877</c:v>
                </c:pt>
                <c:pt idx="16">
                  <c:v>26268.933085853103</c:v>
                </c:pt>
                <c:pt idx="17">
                  <c:v>26345.550807353509</c:v>
                </c:pt>
                <c:pt idx="18">
                  <c:v>26422.391997208291</c:v>
                </c:pt>
                <c:pt idx="19">
                  <c:v>26499.457307200148</c:v>
                </c:pt>
                <c:pt idx="20">
                  <c:v>26576.747391012814</c:v>
                </c:pt>
                <c:pt idx="21">
                  <c:v>26654.262904236602</c:v>
                </c:pt>
                <c:pt idx="22">
                  <c:v>26732.004504373959</c:v>
                </c:pt>
                <c:pt idx="23">
                  <c:v>26809.97285084505</c:v>
                </c:pt>
                <c:pt idx="24">
                  <c:v>26888.168604993349</c:v>
                </c:pt>
                <c:pt idx="25">
                  <c:v>26966.592430091245</c:v>
                </c:pt>
                <c:pt idx="26">
                  <c:v>27045.244991345677</c:v>
                </c:pt>
                <c:pt idx="27">
                  <c:v>27124.126955903768</c:v>
                </c:pt>
                <c:pt idx="28">
                  <c:v>27203.238992858489</c:v>
                </c:pt>
                <c:pt idx="29">
                  <c:v>27282.581773254326</c:v>
                </c:pt>
                <c:pt idx="30">
                  <c:v>27362.155970092983</c:v>
                </c:pt>
                <c:pt idx="31">
                  <c:v>27441.962258339088</c:v>
                </c:pt>
                <c:pt idx="32">
                  <c:v>27522.00131492591</c:v>
                </c:pt>
                <c:pt idx="33">
                  <c:v>27602.27381876111</c:v>
                </c:pt>
                <c:pt idx="34">
                  <c:v>27682.780450732498</c:v>
                </c:pt>
                <c:pt idx="35">
                  <c:v>27763.521893713802</c:v>
                </c:pt>
                <c:pt idx="36">
                  <c:v>27844.498832570469</c:v>
                </c:pt>
                <c:pt idx="37">
                  <c:v>27925.711954165465</c:v>
                </c:pt>
                <c:pt idx="38">
                  <c:v>28007.161947365115</c:v>
                </c:pt>
                <c:pt idx="39">
                  <c:v>28088.84950304493</c:v>
                </c:pt>
                <c:pt idx="40">
                  <c:v>28170.775314095477</c:v>
                </c:pt>
                <c:pt idx="41">
                  <c:v>28252.940075428258</c:v>
                </c:pt>
                <c:pt idx="42">
                  <c:v>28335.344483981589</c:v>
                </c:pt>
                <c:pt idx="43">
                  <c:v>28417.989238726535</c:v>
                </c:pt>
                <c:pt idx="44">
                  <c:v>28500.875040672821</c:v>
                </c:pt>
                <c:pt idx="45">
                  <c:v>28584.002592874785</c:v>
                </c:pt>
                <c:pt idx="46">
                  <c:v>28667.372600437338</c:v>
                </c:pt>
                <c:pt idx="47">
                  <c:v>28750.985770521947</c:v>
                </c:pt>
                <c:pt idx="48">
                  <c:v>28834.842812352636</c:v>
                </c:pt>
                <c:pt idx="49">
                  <c:v>28918.944437221999</c:v>
                </c:pt>
                <c:pt idx="50">
                  <c:v>29003.29135849723</c:v>
                </c:pt>
                <c:pt idx="51">
                  <c:v>29087.884291626182</c:v>
                </c:pt>
                <c:pt idx="52">
                  <c:v>29172.723954143425</c:v>
                </c:pt>
                <c:pt idx="53">
                  <c:v>29257.811065676342</c:v>
                </c:pt>
                <c:pt idx="54">
                  <c:v>29343.146347951231</c:v>
                </c:pt>
                <c:pt idx="55">
                  <c:v>29428.730524799423</c:v>
                </c:pt>
                <c:pt idx="56">
                  <c:v>29514.56432216342</c:v>
                </c:pt>
                <c:pt idx="57">
                  <c:v>29600.648468103063</c:v>
                </c:pt>
                <c:pt idx="58">
                  <c:v>29686.983692801699</c:v>
                </c:pt>
                <c:pt idx="59">
                  <c:v>29773.570728572373</c:v>
                </c:pt>
                <c:pt idx="60">
                  <c:v>29860.410309864044</c:v>
                </c:pt>
                <c:pt idx="61">
                  <c:v>29947.503173267814</c:v>
                </c:pt>
                <c:pt idx="62">
                  <c:v>30034.850057523181</c:v>
                </c:pt>
                <c:pt idx="63">
                  <c:v>30122.45170352429</c:v>
                </c:pt>
                <c:pt idx="64">
                  <c:v>30210.308854326235</c:v>
                </c:pt>
                <c:pt idx="65">
                  <c:v>30298.422255151352</c:v>
                </c:pt>
                <c:pt idx="66">
                  <c:v>30386.792653395543</c:v>
                </c:pt>
                <c:pt idx="67">
                  <c:v>30475.420798634615</c:v>
                </c:pt>
                <c:pt idx="68">
                  <c:v>30564.307442630634</c:v>
                </c:pt>
                <c:pt idx="69">
                  <c:v>30653.453339338306</c:v>
                </c:pt>
                <c:pt idx="70">
                  <c:v>30742.859244911378</c:v>
                </c:pt>
                <c:pt idx="71">
                  <c:v>30832.525917709037</c:v>
                </c:pt>
                <c:pt idx="72">
                  <c:v>30922.454118302358</c:v>
                </c:pt>
                <c:pt idx="73">
                  <c:v>31012.64460948074</c:v>
                </c:pt>
                <c:pt idx="74">
                  <c:v>31103.098156258391</c:v>
                </c:pt>
                <c:pt idx="75">
                  <c:v>31193.815525880811</c:v>
                </c:pt>
                <c:pt idx="76">
                  <c:v>31284.797487831296</c:v>
                </c:pt>
                <c:pt idx="77">
                  <c:v>31376.04481383747</c:v>
                </c:pt>
                <c:pt idx="78">
                  <c:v>31467.55827787783</c:v>
                </c:pt>
                <c:pt idx="79">
                  <c:v>31559.338656188309</c:v>
                </c:pt>
                <c:pt idx="80">
                  <c:v>31651.386727268859</c:v>
                </c:pt>
                <c:pt idx="81">
                  <c:v>31743.703271890059</c:v>
                </c:pt>
                <c:pt idx="82">
                  <c:v>31836.289073099739</c:v>
                </c:pt>
                <c:pt idx="83">
                  <c:v>31929.144916229612</c:v>
                </c:pt>
                <c:pt idx="84">
                  <c:v>32022.271588901949</c:v>
                </c:pt>
                <c:pt idx="85">
                  <c:v>32115.669881036247</c:v>
                </c:pt>
                <c:pt idx="86">
                  <c:v>32209.340584855938</c:v>
                </c:pt>
                <c:pt idx="87">
                  <c:v>32303.284494895102</c:v>
                </c:pt>
                <c:pt idx="88">
                  <c:v>32397.502408005214</c:v>
                </c:pt>
                <c:pt idx="89">
                  <c:v>32491.995123361896</c:v>
                </c:pt>
                <c:pt idx="90">
                  <c:v>32586.763442471703</c:v>
                </c:pt>
                <c:pt idx="91">
                  <c:v>32681.808169178912</c:v>
                </c:pt>
                <c:pt idx="92">
                  <c:v>32777.130109672347</c:v>
                </c:pt>
                <c:pt idx="93">
                  <c:v>32872.730072492224</c:v>
                </c:pt>
                <c:pt idx="94">
                  <c:v>32968.60886853699</c:v>
                </c:pt>
                <c:pt idx="95">
                  <c:v>33064.767311070224</c:v>
                </c:pt>
                <c:pt idx="96">
                  <c:v>33161.206215727514</c:v>
                </c:pt>
                <c:pt idx="97">
                  <c:v>33257.926400523385</c:v>
                </c:pt>
                <c:pt idx="98">
                  <c:v>33354.928685858249</c:v>
                </c:pt>
                <c:pt idx="99">
                  <c:v>33452.213894525339</c:v>
                </c:pt>
                <c:pt idx="100">
                  <c:v>33549.782851717704</c:v>
                </c:pt>
                <c:pt idx="101">
                  <c:v>33647.636385035214</c:v>
                </c:pt>
                <c:pt idx="102">
                  <c:v>33745.775324491566</c:v>
                </c:pt>
                <c:pt idx="103">
                  <c:v>33844.200502521337</c:v>
                </c:pt>
                <c:pt idx="104">
                  <c:v>33942.912753987024</c:v>
                </c:pt>
                <c:pt idx="105">
                  <c:v>34041.912916186157</c:v>
                </c:pt>
                <c:pt idx="106">
                  <c:v>34141.201828858364</c:v>
                </c:pt>
                <c:pt idx="107">
                  <c:v>34240.780334192532</c:v>
                </c:pt>
                <c:pt idx="108">
                  <c:v>34340.64927683393</c:v>
                </c:pt>
                <c:pt idx="109">
                  <c:v>34440.80950389136</c:v>
                </c:pt>
                <c:pt idx="110">
                  <c:v>34541.261864944376</c:v>
                </c:pt>
                <c:pt idx="111">
                  <c:v>34642.007212050463</c:v>
                </c:pt>
                <c:pt idx="112">
                  <c:v>34743.046399752275</c:v>
                </c:pt>
                <c:pt idx="113">
                  <c:v>34844.380285084888</c:v>
                </c:pt>
                <c:pt idx="114">
                  <c:v>34946.009727583056</c:v>
                </c:pt>
                <c:pt idx="115">
                  <c:v>35047.935589288507</c:v>
                </c:pt>
                <c:pt idx="116">
                  <c:v>35150.158734757264</c:v>
                </c:pt>
                <c:pt idx="117">
                  <c:v>35252.680031066971</c:v>
                </c:pt>
                <c:pt idx="118">
                  <c:v>35355.500347824251</c:v>
                </c:pt>
                <c:pt idx="119">
                  <c:v>35458.620557172071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46-4E72-A223-4FB92B8E8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99295"/>
        <c:axId val="199902575"/>
      </c:scatterChart>
      <c:valAx>
        <c:axId val="199899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902575"/>
        <c:crosses val="autoZero"/>
        <c:crossBetween val="midCat"/>
      </c:valAx>
      <c:valAx>
        <c:axId val="19990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992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stała </a:t>
            </a:r>
            <a:r>
              <a:rPr lang="en-US"/>
              <a:t>kwota</a:t>
            </a:r>
            <a:r>
              <a:rPr lang="pl-PL"/>
              <a:t> początkowa</a:t>
            </a:r>
            <a:r>
              <a:rPr lang="en-US"/>
              <a:t> - przyrost wartosci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lokaty_lata!$C$9</c:f>
              <c:strCache>
                <c:ptCount val="1"/>
                <c:pt idx="0">
                  <c:v>kwota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lokaty_lata!$B$10:$B$53</c:f>
              <c:strCach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strCache>
            </c:strRef>
          </c:xVal>
          <c:yVal>
            <c:numRef>
              <c:f>lokaty_lata!$D$10:$D$53</c:f>
              <c:numCache>
                <c:formatCode>#,##0</c:formatCode>
                <c:ptCount val="44"/>
                <c:pt idx="0">
                  <c:v>874.99999999999636</c:v>
                </c:pt>
                <c:pt idx="1">
                  <c:v>1780.6249999999927</c:v>
                </c:pt>
                <c:pt idx="2">
                  <c:v>2717.9468749999905</c:v>
                </c:pt>
                <c:pt idx="3">
                  <c:v>3688.0750156249887</c:v>
                </c:pt>
                <c:pt idx="4">
                  <c:v>4692.1576411718597</c:v>
                </c:pt>
                <c:pt idx="5">
                  <c:v>5731.3831586128726</c:v>
                </c:pt>
                <c:pt idx="6">
                  <c:v>6806.9815691643198</c:v>
                </c:pt>
                <c:pt idx="7">
                  <c:v>7920.225924085069</c:v>
                </c:pt>
                <c:pt idx="8">
                  <c:v>9072.4338314280467</c:v>
                </c:pt>
                <c:pt idx="9">
                  <c:v>10264.969015528026</c:v>
                </c:pt>
                <c:pt idx="10">
                  <c:v>11499.242931071502</c:v>
                </c:pt>
                <c:pt idx="11">
                  <c:v>12776.716433658999</c:v>
                </c:pt>
                <c:pt idx="12">
                  <c:v>14098.901508837058</c:v>
                </c:pt>
                <c:pt idx="13">
                  <c:v>15467.363061646349</c:v>
                </c:pt>
                <c:pt idx="14">
                  <c:v>16883.720768803971</c:v>
                </c:pt>
                <c:pt idx="15">
                  <c:v>18349.650995712109</c:v>
                </c:pt>
                <c:pt idx="16">
                  <c:v>19866.888780562032</c:v>
                </c:pt>
                <c:pt idx="17">
                  <c:v>21437.229887881702</c:v>
                </c:pt>
                <c:pt idx="18">
                  <c:v>23062.532933957555</c:v>
                </c:pt>
                <c:pt idx="19">
                  <c:v>24744.721586646068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5E-444D-964D-6624DAB23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99295"/>
        <c:axId val="199902575"/>
      </c:scatterChart>
      <c:valAx>
        <c:axId val="199899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902575"/>
        <c:crosses val="autoZero"/>
        <c:crossBetween val="midCat"/>
      </c:valAx>
      <c:valAx>
        <c:axId val="19990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99295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wartosc skumulowana</a:t>
            </a:r>
          </a:p>
        </c:rich>
      </c:tx>
      <c:layout>
        <c:manualLayout>
          <c:xMode val="edge"/>
          <c:yMode val="edge"/>
          <c:x val="0.10425851577831477"/>
          <c:y val="2.89855072463768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lokaty_lata!$C$9</c:f>
              <c:strCache>
                <c:ptCount val="1"/>
                <c:pt idx="0">
                  <c:v>kwota</c:v>
                </c:pt>
              </c:strCache>
            </c:strRef>
          </c:tx>
          <c:spPr>
            <a:ln w="38100" cap="flat">
              <a:solidFill>
                <a:schemeClr val="accent1">
                  <a:lumMod val="75000"/>
                </a:schemeClr>
              </a:solidFill>
              <a:bevel/>
            </a:ln>
            <a:effectLst/>
          </c:spPr>
          <c:marker>
            <c:symbol val="none"/>
          </c:marker>
          <c:xVal>
            <c:strRef>
              <c:f>lokaty_lata!$B$10:$B$53</c:f>
              <c:strCach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strCache>
            </c:strRef>
          </c:xVal>
          <c:yVal>
            <c:numRef>
              <c:f>lokaty_lata!$C$10:$C$53</c:f>
              <c:numCache>
                <c:formatCode>#,##0</c:formatCode>
                <c:ptCount val="44"/>
                <c:pt idx="0">
                  <c:v>25874.999999999996</c:v>
                </c:pt>
                <c:pt idx="1">
                  <c:v>26780.624999999993</c:v>
                </c:pt>
                <c:pt idx="2">
                  <c:v>27717.946874999991</c:v>
                </c:pt>
                <c:pt idx="3">
                  <c:v>28688.075015624989</c:v>
                </c:pt>
                <c:pt idx="4">
                  <c:v>29692.15764117186</c:v>
                </c:pt>
                <c:pt idx="5">
                  <c:v>30731.383158612873</c:v>
                </c:pt>
                <c:pt idx="6">
                  <c:v>31806.98156916432</c:v>
                </c:pt>
                <c:pt idx="7">
                  <c:v>32920.225924085069</c:v>
                </c:pt>
                <c:pt idx="8">
                  <c:v>34072.433831428047</c:v>
                </c:pt>
                <c:pt idx="9">
                  <c:v>35264.969015528026</c:v>
                </c:pt>
                <c:pt idx="10">
                  <c:v>36499.242931071502</c:v>
                </c:pt>
                <c:pt idx="11">
                  <c:v>37776.716433658999</c:v>
                </c:pt>
                <c:pt idx="12">
                  <c:v>39098.901508837058</c:v>
                </c:pt>
                <c:pt idx="13">
                  <c:v>40467.363061646349</c:v>
                </c:pt>
                <c:pt idx="14">
                  <c:v>41883.720768803971</c:v>
                </c:pt>
                <c:pt idx="15">
                  <c:v>43349.650995712109</c:v>
                </c:pt>
                <c:pt idx="16">
                  <c:v>44866.888780562032</c:v>
                </c:pt>
                <c:pt idx="17">
                  <c:v>46437.229887881702</c:v>
                </c:pt>
                <c:pt idx="18">
                  <c:v>48062.532933957555</c:v>
                </c:pt>
                <c:pt idx="19">
                  <c:v>49744.721586646068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E0-49AC-BD1D-3CFC36954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99295"/>
        <c:axId val="199902575"/>
      </c:scatterChart>
      <c:valAx>
        <c:axId val="199899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902575"/>
        <c:crosses val="autoZero"/>
        <c:crossBetween val="midCat"/>
      </c:valAx>
      <c:valAx>
        <c:axId val="199902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  <a:alpha val="99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99295"/>
        <c:crosses val="autoZero"/>
        <c:crossBetween val="midCat"/>
      </c:valAx>
      <c:spPr>
        <a:noFill/>
        <a:ln cap="flat">
          <a:solidFill>
            <a:schemeClr val="bg1">
              <a:lumMod val="9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tobeproactive.online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obeproactive.online/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obeproactive.online/" TargetMode="Externa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109537</xdr:colOff>
      <xdr:row>0</xdr:row>
      <xdr:rowOff>198438</xdr:rowOff>
    </xdr:from>
    <xdr:to>
      <xdr:col>14</xdr:col>
      <xdr:colOff>61254</xdr:colOff>
      <xdr:row>3</xdr:row>
      <xdr:rowOff>274637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B383F1-CC10-457E-B571-6E2CEAE7A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9225" y="198438"/>
          <a:ext cx="1785279" cy="1322387"/>
        </a:xfrm>
        <a:prstGeom prst="rect">
          <a:avLst/>
        </a:prstGeom>
      </xdr:spPr>
    </xdr:pic>
    <xdr:clientData/>
  </xdr:twoCellAnchor>
  <xdr:twoCellAnchor>
    <xdr:from>
      <xdr:col>0</xdr:col>
      <xdr:colOff>142876</xdr:colOff>
      <xdr:row>13</xdr:row>
      <xdr:rowOff>104775</xdr:rowOff>
    </xdr:from>
    <xdr:to>
      <xdr:col>13</xdr:col>
      <xdr:colOff>361950</xdr:colOff>
      <xdr:row>16</xdr:row>
      <xdr:rowOff>38100</xdr:rowOff>
    </xdr:to>
    <xdr:sp macro="" textlink="">
      <xdr:nvSpPr>
        <xdr:cNvPr id="4" name="Rectangle 3">
          <a:hlinkClick xmlns:r="http://schemas.openxmlformats.org/officeDocument/2006/relationships" r:id="rId1" tooltip="be PRO ative"/>
          <a:extLst>
            <a:ext uri="{FF2B5EF4-FFF2-40B4-BE49-F238E27FC236}">
              <a16:creationId xmlns:a16="http://schemas.microsoft.com/office/drawing/2014/main" id="{FA07123B-56E1-4C8D-A6E0-C5BB022E5D6F}"/>
            </a:ext>
          </a:extLst>
        </xdr:cNvPr>
        <xdr:cNvSpPr/>
      </xdr:nvSpPr>
      <xdr:spPr>
        <a:xfrm>
          <a:off x="142876" y="3524250"/>
          <a:ext cx="7810499" cy="504825"/>
        </a:xfrm>
        <a:prstGeom prst="rect">
          <a:avLst/>
        </a:prstGeom>
        <a:solidFill>
          <a:schemeClr val="accent3">
            <a:alpha val="50000"/>
          </a:schemeClr>
        </a:solidFill>
        <a:ln>
          <a:noFill/>
        </a:ln>
      </xdr:spPr>
      <xdr:style>
        <a:lnRef idx="3">
          <a:schemeClr val="lt1"/>
        </a:lnRef>
        <a:fillRef idx="1">
          <a:schemeClr val="accent3"/>
        </a:fillRef>
        <a:effectRef idx="1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W przypadku pytań w zakresie kalkulatora procentu składanego proszę o kontakt na stronie http://www.tobeproactive.online/</a:t>
          </a:r>
          <a:endParaRPr lang="pl-PL" sz="1100"/>
        </a:p>
        <a:p>
          <a:pPr algn="l"/>
          <a:r>
            <a:rPr lang="en-US" sz="1100"/>
            <a:t>lub zapoznania się z filmem instruktażowym pod</a:t>
          </a:r>
          <a:r>
            <a:rPr lang="pl-PL" sz="1100"/>
            <a:t> załączonym</a:t>
          </a:r>
          <a:r>
            <a:rPr lang="en-US" sz="1100"/>
            <a:t> linkiem</a:t>
          </a:r>
          <a:r>
            <a:rPr lang="pl-PL" sz="1100"/>
            <a:t>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73422</xdr:colOff>
      <xdr:row>0</xdr:row>
      <xdr:rowOff>66146</xdr:rowOff>
    </xdr:from>
    <xdr:to>
      <xdr:col>20</xdr:col>
      <xdr:colOff>402167</xdr:colOff>
      <xdr:row>8</xdr:row>
      <xdr:rowOff>455084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1EFAF1-DC6C-4F2B-B0C0-97049339DC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65009</xdr:colOff>
      <xdr:row>9</xdr:row>
      <xdr:rowOff>108858</xdr:rowOff>
    </xdr:from>
    <xdr:to>
      <xdr:col>20</xdr:col>
      <xdr:colOff>394607</xdr:colOff>
      <xdr:row>21</xdr:row>
      <xdr:rowOff>13608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00976E3-610A-4438-8FA0-58BFFF9A1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613834</xdr:colOff>
      <xdr:row>0</xdr:row>
      <xdr:rowOff>0</xdr:rowOff>
    </xdr:from>
    <xdr:to>
      <xdr:col>6</xdr:col>
      <xdr:colOff>21168</xdr:colOff>
      <xdr:row>1</xdr:row>
      <xdr:rowOff>24967</xdr:rowOff>
    </xdr:to>
    <xdr:pic>
      <xdr:nvPicPr>
        <xdr:cNvPr id="6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7CE389E-BF62-4714-8C2D-1BD89B134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67" y="0"/>
          <a:ext cx="645584" cy="480050"/>
        </a:xfrm>
        <a:prstGeom prst="rect">
          <a:avLst/>
        </a:prstGeom>
      </xdr:spPr>
    </xdr:pic>
    <xdr:clientData/>
  </xdr:twoCellAnchor>
  <xdr:twoCellAnchor editAs="oneCell">
    <xdr:from>
      <xdr:col>11</xdr:col>
      <xdr:colOff>935567</xdr:colOff>
      <xdr:row>0</xdr:row>
      <xdr:rowOff>0</xdr:rowOff>
    </xdr:from>
    <xdr:to>
      <xdr:col>13</xdr:col>
      <xdr:colOff>35985</xdr:colOff>
      <xdr:row>1</xdr:row>
      <xdr:rowOff>24967</xdr:rowOff>
    </xdr:to>
    <xdr:pic>
      <xdr:nvPicPr>
        <xdr:cNvPr id="7" name="Pictur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11C5715-7FDA-4544-8AC1-453801F31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7984" y="0"/>
          <a:ext cx="645584" cy="480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73422</xdr:colOff>
      <xdr:row>0</xdr:row>
      <xdr:rowOff>66146</xdr:rowOff>
    </xdr:from>
    <xdr:to>
      <xdr:col>19</xdr:col>
      <xdr:colOff>402167</xdr:colOff>
      <xdr:row>8</xdr:row>
      <xdr:rowOff>455084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21E8BD4-1FFC-472A-87C2-12D6A1D08E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814918</xdr:colOff>
      <xdr:row>9</xdr:row>
      <xdr:rowOff>98275</xdr:rowOff>
    </xdr:from>
    <xdr:to>
      <xdr:col>11</xdr:col>
      <xdr:colOff>814918</xdr:colOff>
      <xdr:row>21</xdr:row>
      <xdr:rowOff>3025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C94C414-3521-4CB8-85C2-F23CAE706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603250</xdr:colOff>
      <xdr:row>0</xdr:row>
      <xdr:rowOff>0</xdr:rowOff>
    </xdr:from>
    <xdr:to>
      <xdr:col>6</xdr:col>
      <xdr:colOff>42334</xdr:colOff>
      <xdr:row>1</xdr:row>
      <xdr:rowOff>46133</xdr:rowOff>
    </xdr:to>
    <xdr:pic>
      <xdr:nvPicPr>
        <xdr:cNvPr id="8" name="Picture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8200A5B-0B44-4ED2-B518-9516E595A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0" y="0"/>
          <a:ext cx="645584" cy="480050"/>
        </a:xfrm>
        <a:prstGeom prst="rect">
          <a:avLst/>
        </a:prstGeom>
      </xdr:spPr>
    </xdr:pic>
    <xdr:clientData/>
  </xdr:twoCellAnchor>
  <xdr:twoCellAnchor editAs="oneCell">
    <xdr:from>
      <xdr:col>11</xdr:col>
      <xdr:colOff>670984</xdr:colOff>
      <xdr:row>0</xdr:row>
      <xdr:rowOff>0</xdr:rowOff>
    </xdr:from>
    <xdr:to>
      <xdr:col>13</xdr:col>
      <xdr:colOff>110068</xdr:colOff>
      <xdr:row>1</xdr:row>
      <xdr:rowOff>46133</xdr:rowOff>
    </xdr:to>
    <xdr:pic>
      <xdr:nvPicPr>
        <xdr:cNvPr id="9" name="Pictur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DC98524-C722-4A29-8684-E99541292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81067" y="0"/>
          <a:ext cx="645584" cy="48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A03F2-04AB-42ED-B877-618C9FD14FE8}">
  <dimension ref="A1:T37"/>
  <sheetViews>
    <sheetView showGridLines="0" showRowColHeaders="0" tabSelected="1" zoomScale="120" zoomScaleNormal="120" workbookViewId="0">
      <selection activeCell="C4" sqref="C4"/>
    </sheetView>
  </sheetViews>
  <sheetFormatPr defaultColWidth="0" defaultRowHeight="15" zeroHeight="1" x14ac:dyDescent="0.25"/>
  <cols>
    <col min="1" max="1" width="4" customWidth="1"/>
    <col min="2" max="2" width="9.28515625" customWidth="1"/>
    <col min="3" max="20" width="9.140625" customWidth="1"/>
    <col min="21" max="16384" width="9.140625" hidden="1"/>
  </cols>
  <sheetData>
    <row r="1" spans="2:5" ht="38.25" customHeight="1" x14ac:dyDescent="0.25"/>
    <row r="2" spans="2:5" ht="31.5" x14ac:dyDescent="0.5">
      <c r="B2" s="31" t="str">
        <f>+UPPER("Kalkulator procentu [%] składanego ")</f>
        <v xml:space="preserve">KALKULATOR PROCENTU [%] SKŁADANEGO </v>
      </c>
      <c r="C2" s="30"/>
      <c r="D2" s="30"/>
      <c r="E2" s="30"/>
    </row>
    <row r="3" spans="2:5" ht="28.5" x14ac:dyDescent="0.45">
      <c r="B3" s="30"/>
      <c r="C3" s="30"/>
      <c r="D3" s="30"/>
      <c r="E3" s="30"/>
    </row>
    <row r="4" spans="2:5" ht="28.5" x14ac:dyDescent="0.45">
      <c r="B4" s="35" t="s">
        <v>25</v>
      </c>
      <c r="C4" s="32" t="s">
        <v>23</v>
      </c>
      <c r="D4" s="30"/>
      <c r="E4" s="30"/>
    </row>
    <row r="5" spans="2:5" ht="8.25" customHeight="1" x14ac:dyDescent="0.45">
      <c r="B5" s="36"/>
      <c r="C5" s="33"/>
      <c r="D5" s="30"/>
      <c r="E5" s="30"/>
    </row>
    <row r="6" spans="2:5" ht="28.5" x14ac:dyDescent="0.45">
      <c r="B6" s="35" t="s">
        <v>25</v>
      </c>
      <c r="C6" s="34" t="s">
        <v>24</v>
      </c>
      <c r="D6" s="30"/>
      <c r="E6" s="30"/>
    </row>
    <row r="7" spans="2:5" ht="15.75" x14ac:dyDescent="0.25">
      <c r="B7" s="27"/>
    </row>
    <row r="8" spans="2:5" x14ac:dyDescent="0.25"/>
    <row r="9" spans="2:5" x14ac:dyDescent="0.25"/>
    <row r="10" spans="2:5" s="37" customFormat="1" x14ac:dyDescent="0.25"/>
    <row r="11" spans="2:5" s="37" customFormat="1" x14ac:dyDescent="0.25"/>
    <row r="12" spans="2:5" s="37" customFormat="1" x14ac:dyDescent="0.25">
      <c r="B12" s="38"/>
    </row>
    <row r="13" spans="2:5" s="37" customFormat="1" x14ac:dyDescent="0.25">
      <c r="B13" s="38"/>
    </row>
    <row r="14" spans="2:5" x14ac:dyDescent="0.25"/>
    <row r="15" spans="2:5" x14ac:dyDescent="0.25"/>
    <row r="16" spans="2: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</sheetData>
  <sheetProtection algorithmName="SHA-512" hashValue="SrZzY+io8lC0hkTR2LXV7Vn+RvIrJ058rNWHDjz105c+tgdgMG+hP4pSrUFYWD5rlwi5un3VjBBMVsIWBOuI8w==" saltValue="7iVaSZhh/wsFxPsJX8UxQA==" spinCount="100000" sheet="1"/>
  <hyperlinks>
    <hyperlink ref="C4" location="lokaty_miesiące!A1" display="Kalkulator z miesięczną kalkulacją" xr:uid="{E60FE2DE-DE63-455A-AB8A-9DA12CE2AB59}"/>
    <hyperlink ref="C6" location="lokaty_lata!A1" display="Kalkulator z roczną kalkulacją" xr:uid="{8211F3B4-2E26-41F5-AF0C-6E50A63A08EA}"/>
  </hyperlinks>
  <pageMargins left="0.7" right="0.7" top="0.75" bottom="0.75" header="0.3" footer="0.3"/>
  <pageSetup paperSize="9" orientation="landscape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2D0D5-B8D1-48B5-B26D-553A037195C3}">
  <sheetPr codeName="Sheet4"/>
  <dimension ref="A1:W249"/>
  <sheetViews>
    <sheetView showGridLines="0" showRowColHeaders="0" zoomScaleNormal="100" workbookViewId="0">
      <pane ySplit="9" topLeftCell="A10" activePane="bottomLeft" state="frozen"/>
      <selection pane="bottomLeft" activeCell="C1" sqref="C1"/>
    </sheetView>
  </sheetViews>
  <sheetFormatPr defaultRowHeight="15" outlineLevelCol="1" x14ac:dyDescent="0.25"/>
  <cols>
    <col min="1" max="1" width="7.7109375" style="46" customWidth="1" outlineLevel="1"/>
    <col min="2" max="2" width="17.7109375" style="46" customWidth="1" outlineLevel="1"/>
    <col min="3" max="3" width="15.28515625" style="46" customWidth="1" outlineLevel="1"/>
    <col min="4" max="4" width="15" style="46" customWidth="1" outlineLevel="1"/>
    <col min="5" max="5" width="13.5703125" style="46" customWidth="1" outlineLevel="1"/>
    <col min="6" max="6" width="4.85546875" style="46" customWidth="1" outlineLevel="1"/>
    <col min="7" max="7" width="3.140625" style="47" customWidth="1"/>
    <col min="8" max="8" width="7.42578125" style="46" customWidth="1" outlineLevel="1"/>
    <col min="9" max="9" width="17.140625" style="46" customWidth="1" outlineLevel="1"/>
    <col min="10" max="10" width="14.85546875" style="46" customWidth="1" outlineLevel="1"/>
    <col min="11" max="11" width="14.140625" style="46" customWidth="1" outlineLevel="1"/>
    <col min="12" max="12" width="18.28515625" style="46" customWidth="1" outlineLevel="1"/>
    <col min="13" max="13" width="4.85546875" style="46" customWidth="1" outlineLevel="1"/>
    <col min="14" max="14" width="3.140625" style="47" customWidth="1"/>
    <col min="15" max="15" width="3.5703125" style="2" hidden="1" customWidth="1" outlineLevel="1"/>
    <col min="16" max="22" width="9.140625" style="2" hidden="1" customWidth="1" outlineLevel="1"/>
    <col min="23" max="23" width="9.140625" style="2" collapsed="1"/>
    <col min="24" max="16384" width="9.140625" style="2"/>
  </cols>
  <sheetData>
    <row r="1" spans="1:16" ht="36" customHeight="1" x14ac:dyDescent="0.25">
      <c r="A1" s="45" t="s">
        <v>11</v>
      </c>
      <c r="H1" s="45" t="s">
        <v>12</v>
      </c>
    </row>
    <row r="2" spans="1:16" ht="15" customHeight="1" x14ac:dyDescent="0.25">
      <c r="A2" s="86" t="s">
        <v>22</v>
      </c>
      <c r="B2" s="87"/>
      <c r="C2" s="87"/>
      <c r="D2" s="87"/>
      <c r="E2" s="87"/>
      <c r="F2" s="88"/>
      <c r="G2" s="48"/>
      <c r="H2" s="86" t="s">
        <v>10</v>
      </c>
      <c r="I2" s="87"/>
      <c r="J2" s="87"/>
      <c r="K2" s="87"/>
      <c r="L2" s="87"/>
      <c r="M2" s="88"/>
      <c r="N2" s="48"/>
      <c r="O2" s="3"/>
      <c r="P2" s="3"/>
    </row>
    <row r="3" spans="1:16" ht="21" customHeight="1" x14ac:dyDescent="0.25">
      <c r="A3" s="89"/>
      <c r="B3" s="90"/>
      <c r="C3" s="90"/>
      <c r="D3" s="90"/>
      <c r="E3" s="90"/>
      <c r="F3" s="91"/>
      <c r="G3" s="48"/>
      <c r="H3" s="89"/>
      <c r="I3" s="90"/>
      <c r="J3" s="90"/>
      <c r="K3" s="90"/>
      <c r="L3" s="90"/>
      <c r="M3" s="91"/>
      <c r="N3" s="48"/>
      <c r="O3" s="3"/>
      <c r="P3" s="3"/>
    </row>
    <row r="4" spans="1:16" ht="21" x14ac:dyDescent="0.35">
      <c r="A4" s="49" t="s">
        <v>21</v>
      </c>
      <c r="B4" s="50">
        <v>25000</v>
      </c>
      <c r="C4" s="51" t="s">
        <v>1</v>
      </c>
      <c r="D4" s="51"/>
      <c r="E4" s="51"/>
      <c r="F4" s="51"/>
      <c r="G4" s="52"/>
      <c r="H4" s="49" t="s">
        <v>21</v>
      </c>
      <c r="I4" s="50">
        <v>25000</v>
      </c>
      <c r="J4" s="51" t="s">
        <v>1</v>
      </c>
      <c r="K4" s="51"/>
      <c r="L4" s="51"/>
      <c r="M4" s="51"/>
      <c r="N4" s="52"/>
    </row>
    <row r="5" spans="1:16" ht="21" x14ac:dyDescent="0.35">
      <c r="A5" s="53" t="s">
        <v>21</v>
      </c>
      <c r="B5" s="54">
        <v>3.5000000000000003E-2</v>
      </c>
      <c r="C5" s="55" t="s">
        <v>2</v>
      </c>
      <c r="D5" s="55"/>
      <c r="E5" s="55"/>
      <c r="F5" s="55"/>
      <c r="G5" s="52"/>
      <c r="H5" s="53" t="s">
        <v>21</v>
      </c>
      <c r="I5" s="54">
        <v>3.5000000000000003E-2</v>
      </c>
      <c r="J5" s="55" t="s">
        <v>2</v>
      </c>
      <c r="K5" s="55"/>
      <c r="L5" s="55"/>
      <c r="M5" s="55"/>
      <c r="N5" s="52"/>
    </row>
    <row r="6" spans="1:16" ht="21" x14ac:dyDescent="0.35">
      <c r="A6" s="56" t="s">
        <v>21</v>
      </c>
      <c r="B6" s="57">
        <v>120</v>
      </c>
      <c r="C6" s="58" t="s">
        <v>14</v>
      </c>
      <c r="D6" s="58"/>
      <c r="E6" s="59">
        <f>+B6/12</f>
        <v>10</v>
      </c>
      <c r="F6" s="58" t="s">
        <v>15</v>
      </c>
      <c r="G6" s="52"/>
      <c r="H6" s="56" t="s">
        <v>21</v>
      </c>
      <c r="I6" s="57">
        <v>120</v>
      </c>
      <c r="J6" s="58" t="s">
        <v>14</v>
      </c>
      <c r="K6" s="58"/>
      <c r="L6" s="60">
        <f>+I6/12</f>
        <v>10</v>
      </c>
      <c r="M6" s="58" t="s">
        <v>15</v>
      </c>
      <c r="N6" s="52"/>
    </row>
    <row r="7" spans="1:16" ht="21" x14ac:dyDescent="0.35">
      <c r="A7" s="61" t="s">
        <v>19</v>
      </c>
      <c r="B7" s="62">
        <f>+MAX(C10:C249)/B4</f>
        <v>1.4183448222868829</v>
      </c>
      <c r="C7" s="63" t="s">
        <v>20</v>
      </c>
      <c r="D7" s="63"/>
      <c r="E7" s="92">
        <f>+MAX(C10:C249)</f>
        <v>35458.620557172071</v>
      </c>
      <c r="F7" s="92"/>
      <c r="G7" s="52"/>
      <c r="H7" s="64" t="s">
        <v>21</v>
      </c>
      <c r="I7" s="65">
        <v>500</v>
      </c>
      <c r="J7" s="52" t="s">
        <v>13</v>
      </c>
      <c r="K7" s="52"/>
      <c r="L7" s="66">
        <v>0</v>
      </c>
      <c r="M7" s="52"/>
      <c r="N7" s="52"/>
    </row>
    <row r="8" spans="1:16" ht="21.75" customHeight="1" x14ac:dyDescent="0.35">
      <c r="H8" s="61" t="s">
        <v>19</v>
      </c>
      <c r="I8" s="67">
        <f>+MAX(J10:J249)/I4</f>
        <v>4.2869950322540689</v>
      </c>
      <c r="J8" s="63" t="s">
        <v>20</v>
      </c>
      <c r="K8" s="68"/>
      <c r="L8" s="93">
        <f>+MAX(J10:J249)</f>
        <v>107174.87580635172</v>
      </c>
      <c r="M8" s="92"/>
    </row>
    <row r="9" spans="1:16" s="4" customFormat="1" ht="36.75" customHeight="1" thickBot="1" x14ac:dyDescent="0.3">
      <c r="A9" s="69" t="s">
        <v>18</v>
      </c>
      <c r="B9" s="69" t="s">
        <v>16</v>
      </c>
      <c r="C9" s="69" t="s">
        <v>5</v>
      </c>
      <c r="D9" s="69" t="s">
        <v>8</v>
      </c>
      <c r="E9" s="69" t="s">
        <v>17</v>
      </c>
      <c r="F9" s="70"/>
      <c r="G9" s="47"/>
      <c r="H9" s="69" t="s">
        <v>18</v>
      </c>
      <c r="I9" s="69" t="s">
        <v>16</v>
      </c>
      <c r="J9" s="69" t="s">
        <v>5</v>
      </c>
      <c r="K9" s="69" t="s">
        <v>6</v>
      </c>
      <c r="L9" s="69" t="s">
        <v>17</v>
      </c>
      <c r="M9" s="70"/>
      <c r="N9" s="47"/>
    </row>
    <row r="10" spans="1:16" ht="15" customHeight="1" x14ac:dyDescent="0.25">
      <c r="A10" s="83">
        <v>1</v>
      </c>
      <c r="B10" s="71">
        <v>1</v>
      </c>
      <c r="C10" s="72">
        <f>B4*(1+$B$5/12)</f>
        <v>25072.916666666668</v>
      </c>
      <c r="D10" s="72">
        <f>C10-B4</f>
        <v>72.916666666667879</v>
      </c>
      <c r="E10" s="72">
        <f>C10-B4</f>
        <v>72.916666666667879</v>
      </c>
      <c r="F10" s="73"/>
      <c r="G10" s="52"/>
      <c r="H10" s="83">
        <v>1</v>
      </c>
      <c r="I10" s="71">
        <v>1</v>
      </c>
      <c r="J10" s="72">
        <f>I4*(1+$I$5/12)+K10</f>
        <v>25572.916666666668</v>
      </c>
      <c r="K10" s="74">
        <f>I7</f>
        <v>500</v>
      </c>
      <c r="L10" s="72">
        <f>J10-I4</f>
        <v>572.91666666666788</v>
      </c>
      <c r="M10" s="73"/>
      <c r="N10" s="52"/>
    </row>
    <row r="11" spans="1:16" ht="15" customHeight="1" x14ac:dyDescent="0.25">
      <c r="A11" s="84"/>
      <c r="B11" s="75">
        <f t="shared" ref="B11:B74" si="0">IF(OR(B10=$B$6,B10=""),"",B10+1)</f>
        <v>2</v>
      </c>
      <c r="C11" s="76">
        <f>IF(B11="","",C10*(1+$B$5/12))</f>
        <v>25146.046006944445</v>
      </c>
      <c r="D11" s="76">
        <f>IF(B11="","",C11-C10+D10)</f>
        <v>146.04600694444525</v>
      </c>
      <c r="E11" s="76">
        <f>IF(B11="","",C11-C10)</f>
        <v>73.129340277777374</v>
      </c>
      <c r="F11" s="77"/>
      <c r="G11" s="52"/>
      <c r="H11" s="84"/>
      <c r="I11" s="75">
        <f t="shared" ref="I11:I74" si="1">IF(OR(I10=$I$6,I10=""),"",I10+1)</f>
        <v>2</v>
      </c>
      <c r="J11" s="76">
        <f>IF(I11="","",J10*(1+$I$5/12)+K11)</f>
        <v>26147.504340277781</v>
      </c>
      <c r="K11" s="78">
        <f t="shared" ref="K11:K73" si="2">+IF(I11="","",K10*($L$7+1))</f>
        <v>500</v>
      </c>
      <c r="L11" s="76">
        <f>+IF(I11="","",J11-J10+L10)</f>
        <v>1147.504340277781</v>
      </c>
      <c r="M11" s="77"/>
      <c r="N11" s="52"/>
    </row>
    <row r="12" spans="1:16" ht="15" customHeight="1" x14ac:dyDescent="0.25">
      <c r="A12" s="84"/>
      <c r="B12" s="75">
        <f t="shared" si="0"/>
        <v>3</v>
      </c>
      <c r="C12" s="76">
        <f t="shared" ref="C12:C33" si="3">IF(B12="","",C11*(1+$B$5/12))</f>
        <v>25219.388641131365</v>
      </c>
      <c r="D12" s="76">
        <f t="shared" ref="D12:D33" si="4">IF(B12="","",C12-C11+D11)</f>
        <v>219.38864113136515</v>
      </c>
      <c r="E12" s="76">
        <f t="shared" ref="E12:E33" si="5">IF(B12="","",C12-C11)</f>
        <v>73.342634186919895</v>
      </c>
      <c r="F12" s="77"/>
      <c r="G12" s="52"/>
      <c r="H12" s="84"/>
      <c r="I12" s="75">
        <f t="shared" si="1"/>
        <v>3</v>
      </c>
      <c r="J12" s="76">
        <f>IF(I12="","",J11*(1+$I$5/12)+K12)</f>
        <v>26723.767894603592</v>
      </c>
      <c r="K12" s="78">
        <f t="shared" si="2"/>
        <v>500</v>
      </c>
      <c r="L12" s="76">
        <f>+IF(I12="","",J12-J11+L11)</f>
        <v>1723.7678946035921</v>
      </c>
      <c r="M12" s="77"/>
      <c r="N12" s="52"/>
    </row>
    <row r="13" spans="1:16" ht="15" customHeight="1" x14ac:dyDescent="0.25">
      <c r="A13" s="84"/>
      <c r="B13" s="75">
        <f t="shared" si="0"/>
        <v>4</v>
      </c>
      <c r="C13" s="76">
        <f t="shared" si="3"/>
        <v>25292.945191334664</v>
      </c>
      <c r="D13" s="76">
        <f t="shared" si="4"/>
        <v>292.94519133466383</v>
      </c>
      <c r="E13" s="76">
        <f t="shared" si="5"/>
        <v>73.556550203298684</v>
      </c>
      <c r="F13" s="77"/>
      <c r="G13" s="52"/>
      <c r="H13" s="84"/>
      <c r="I13" s="75">
        <f t="shared" si="1"/>
        <v>4</v>
      </c>
      <c r="J13" s="76">
        <f>IF(I13="","",J12*(1+$I$5/12)+K13)</f>
        <v>27301.71221762952</v>
      </c>
      <c r="K13" s="78">
        <f t="shared" si="2"/>
        <v>500</v>
      </c>
      <c r="L13" s="76">
        <f>+IF(I13="","",J13-J12+L12)</f>
        <v>2301.7122176295197</v>
      </c>
      <c r="M13" s="77"/>
      <c r="N13" s="52"/>
    </row>
    <row r="14" spans="1:16" ht="15" customHeight="1" x14ac:dyDescent="0.25">
      <c r="A14" s="84"/>
      <c r="B14" s="75">
        <f t="shared" si="0"/>
        <v>5</v>
      </c>
      <c r="C14" s="76">
        <f t="shared" si="3"/>
        <v>25366.716281476056</v>
      </c>
      <c r="D14" s="76">
        <f t="shared" si="4"/>
        <v>366.71628147605588</v>
      </c>
      <c r="E14" s="76">
        <f t="shared" si="5"/>
        <v>73.771090141392051</v>
      </c>
      <c r="F14" s="77"/>
      <c r="G14" s="52"/>
      <c r="H14" s="84"/>
      <c r="I14" s="75">
        <f t="shared" si="1"/>
        <v>5</v>
      </c>
      <c r="J14" s="76">
        <f>IF(I14="","",J13*(1+$I$5/12)+K14)</f>
        <v>27881.342211597606</v>
      </c>
      <c r="K14" s="78">
        <f t="shared" si="2"/>
        <v>500</v>
      </c>
      <c r="L14" s="76">
        <f>+IF(I14="","",J14-J13+L13)</f>
        <v>2881.3422115976064</v>
      </c>
      <c r="M14" s="77"/>
      <c r="N14" s="52"/>
    </row>
    <row r="15" spans="1:16" ht="15" customHeight="1" x14ac:dyDescent="0.25">
      <c r="A15" s="84"/>
      <c r="B15" s="75">
        <f t="shared" si="0"/>
        <v>6</v>
      </c>
      <c r="C15" s="76">
        <f t="shared" si="3"/>
        <v>25440.702537297027</v>
      </c>
      <c r="D15" s="76">
        <f t="shared" si="4"/>
        <v>440.70253729702745</v>
      </c>
      <c r="E15" s="76">
        <f t="shared" si="5"/>
        <v>73.986255820971564</v>
      </c>
      <c r="F15" s="77"/>
      <c r="G15" s="52"/>
      <c r="H15" s="84"/>
      <c r="I15" s="75">
        <f t="shared" si="1"/>
        <v>6</v>
      </c>
      <c r="J15" s="76">
        <f t="shared" ref="J15:J33" si="6">IF(I15="","",J14*(1+$I$5/12)+K15)</f>
        <v>28462.662793048101</v>
      </c>
      <c r="K15" s="78">
        <f t="shared" si="2"/>
        <v>500</v>
      </c>
      <c r="L15" s="76">
        <f t="shared" ref="L15:L33" si="7">+IF(I15="","",J15-J14+L14)</f>
        <v>3462.6627930481009</v>
      </c>
      <c r="M15" s="77"/>
      <c r="N15" s="52"/>
    </row>
    <row r="16" spans="1:16" ht="15" customHeight="1" x14ac:dyDescent="0.25">
      <c r="A16" s="84"/>
      <c r="B16" s="75">
        <f t="shared" si="0"/>
        <v>7</v>
      </c>
      <c r="C16" s="76">
        <f t="shared" si="3"/>
        <v>25514.904586364144</v>
      </c>
      <c r="D16" s="76">
        <f t="shared" si="4"/>
        <v>514.90458636414405</v>
      </c>
      <c r="E16" s="76">
        <f t="shared" si="5"/>
        <v>74.202049067116604</v>
      </c>
      <c r="F16" s="77"/>
      <c r="G16" s="52"/>
      <c r="H16" s="84"/>
      <c r="I16" s="75">
        <f t="shared" si="1"/>
        <v>7</v>
      </c>
      <c r="J16" s="76">
        <f t="shared" si="6"/>
        <v>29045.678892861157</v>
      </c>
      <c r="K16" s="78">
        <f t="shared" si="2"/>
        <v>500</v>
      </c>
      <c r="L16" s="76">
        <f t="shared" si="7"/>
        <v>4045.6788928611568</v>
      </c>
      <c r="M16" s="77"/>
      <c r="N16" s="52"/>
    </row>
    <row r="17" spans="1:14" ht="15" customHeight="1" x14ac:dyDescent="0.25">
      <c r="A17" s="84"/>
      <c r="B17" s="75">
        <f t="shared" si="0"/>
        <v>8</v>
      </c>
      <c r="C17" s="76">
        <f t="shared" si="3"/>
        <v>25589.323058074373</v>
      </c>
      <c r="D17" s="76">
        <f t="shared" si="4"/>
        <v>589.32305807437297</v>
      </c>
      <c r="E17" s="76">
        <f t="shared" si="5"/>
        <v>74.418471710228914</v>
      </c>
      <c r="F17" s="77"/>
      <c r="G17" s="52"/>
      <c r="H17" s="84"/>
      <c r="I17" s="75">
        <f t="shared" si="1"/>
        <v>8</v>
      </c>
      <c r="J17" s="76">
        <f t="shared" si="6"/>
        <v>29630.395456298669</v>
      </c>
      <c r="K17" s="78">
        <f t="shared" si="2"/>
        <v>500</v>
      </c>
      <c r="L17" s="76">
        <f t="shared" si="7"/>
        <v>4630.3954562986692</v>
      </c>
      <c r="M17" s="77"/>
      <c r="N17" s="52"/>
    </row>
    <row r="18" spans="1:14" ht="15" customHeight="1" x14ac:dyDescent="0.25">
      <c r="A18" s="84"/>
      <c r="B18" s="75">
        <f t="shared" si="0"/>
        <v>9</v>
      </c>
      <c r="C18" s="76">
        <f t="shared" si="3"/>
        <v>25663.958583660424</v>
      </c>
      <c r="D18" s="76">
        <f t="shared" si="4"/>
        <v>663.95858366042376</v>
      </c>
      <c r="E18" s="76">
        <f t="shared" si="5"/>
        <v>74.63552558605079</v>
      </c>
      <c r="F18" s="77"/>
      <c r="G18" s="52"/>
      <c r="H18" s="84"/>
      <c r="I18" s="75">
        <f t="shared" si="1"/>
        <v>9</v>
      </c>
      <c r="J18" s="76">
        <f t="shared" si="6"/>
        <v>30216.817443046206</v>
      </c>
      <c r="K18" s="78">
        <f t="shared" si="2"/>
        <v>500</v>
      </c>
      <c r="L18" s="76">
        <f t="shared" si="7"/>
        <v>5216.8174430462059</v>
      </c>
      <c r="M18" s="77"/>
      <c r="N18" s="52"/>
    </row>
    <row r="19" spans="1:14" ht="15" customHeight="1" x14ac:dyDescent="0.25">
      <c r="A19" s="84"/>
      <c r="B19" s="75">
        <f t="shared" si="0"/>
        <v>10</v>
      </c>
      <c r="C19" s="76">
        <f t="shared" si="3"/>
        <v>25738.8117961961</v>
      </c>
      <c r="D19" s="76">
        <f t="shared" si="4"/>
        <v>738.81179619609975</v>
      </c>
      <c r="E19" s="76">
        <f t="shared" si="5"/>
        <v>74.853212535675993</v>
      </c>
      <c r="F19" s="77"/>
      <c r="G19" s="52"/>
      <c r="H19" s="84"/>
      <c r="I19" s="75">
        <f t="shared" si="1"/>
        <v>10</v>
      </c>
      <c r="J19" s="76">
        <f t="shared" si="6"/>
        <v>30804.949827255092</v>
      </c>
      <c r="K19" s="78">
        <f t="shared" si="2"/>
        <v>500</v>
      </c>
      <c r="L19" s="76">
        <f t="shared" si="7"/>
        <v>5804.9498272550918</v>
      </c>
      <c r="M19" s="77"/>
      <c r="N19" s="52"/>
    </row>
    <row r="20" spans="1:14" ht="15" customHeight="1" x14ac:dyDescent="0.25">
      <c r="A20" s="84"/>
      <c r="B20" s="75">
        <f t="shared" si="0"/>
        <v>11</v>
      </c>
      <c r="C20" s="76">
        <f t="shared" si="3"/>
        <v>25813.883330601671</v>
      </c>
      <c r="D20" s="76">
        <f t="shared" si="4"/>
        <v>813.88333060167133</v>
      </c>
      <c r="E20" s="76">
        <f t="shared" si="5"/>
        <v>75.071534405571583</v>
      </c>
      <c r="F20" s="77"/>
      <c r="G20" s="52"/>
      <c r="H20" s="84"/>
      <c r="I20" s="75">
        <f t="shared" si="1"/>
        <v>11</v>
      </c>
      <c r="J20" s="76">
        <f t="shared" si="6"/>
        <v>31394.797597584587</v>
      </c>
      <c r="K20" s="78">
        <f t="shared" si="2"/>
        <v>500</v>
      </c>
      <c r="L20" s="76">
        <f t="shared" si="7"/>
        <v>6394.7975975845875</v>
      </c>
      <c r="M20" s="77"/>
      <c r="N20" s="52"/>
    </row>
    <row r="21" spans="1:14" ht="15.75" customHeight="1" thickBot="1" x14ac:dyDescent="0.3">
      <c r="A21" s="85"/>
      <c r="B21" s="79">
        <f t="shared" si="0"/>
        <v>12</v>
      </c>
      <c r="C21" s="80">
        <f t="shared" si="3"/>
        <v>25889.17382364926</v>
      </c>
      <c r="D21" s="80">
        <f t="shared" si="4"/>
        <v>889.17382364926016</v>
      </c>
      <c r="E21" s="80">
        <f t="shared" si="5"/>
        <v>75.290493047588825</v>
      </c>
      <c r="F21" s="81"/>
      <c r="G21" s="52"/>
      <c r="H21" s="85"/>
      <c r="I21" s="79">
        <f t="shared" si="1"/>
        <v>12</v>
      </c>
      <c r="J21" s="80">
        <f t="shared" si="6"/>
        <v>31986.36575724421</v>
      </c>
      <c r="K21" s="82">
        <f t="shared" si="2"/>
        <v>500</v>
      </c>
      <c r="L21" s="80">
        <f t="shared" si="7"/>
        <v>6986.3657572442098</v>
      </c>
      <c r="M21" s="81"/>
      <c r="N21" s="52"/>
    </row>
    <row r="22" spans="1:14" ht="15" customHeight="1" x14ac:dyDescent="0.25">
      <c r="A22" s="83">
        <f>IF(B22="","",A10+1)</f>
        <v>2</v>
      </c>
      <c r="B22" s="71">
        <f t="shared" si="0"/>
        <v>13</v>
      </c>
      <c r="C22" s="72">
        <f t="shared" si="3"/>
        <v>25964.683913968238</v>
      </c>
      <c r="D22" s="72">
        <f t="shared" si="4"/>
        <v>964.6839139682379</v>
      </c>
      <c r="E22" s="72">
        <f t="shared" si="5"/>
        <v>75.510090318977745</v>
      </c>
      <c r="F22" s="73"/>
      <c r="G22" s="52"/>
      <c r="H22" s="83">
        <f>IF(I22="","",H10+1)</f>
        <v>2</v>
      </c>
      <c r="I22" s="71">
        <f t="shared" si="1"/>
        <v>13</v>
      </c>
      <c r="J22" s="72">
        <f t="shared" si="6"/>
        <v>32579.659324036173</v>
      </c>
      <c r="K22" s="74">
        <f t="shared" si="2"/>
        <v>500</v>
      </c>
      <c r="L22" s="72">
        <f t="shared" si="7"/>
        <v>7579.6593240361726</v>
      </c>
      <c r="M22" s="73"/>
      <c r="N22" s="52"/>
    </row>
    <row r="23" spans="1:14" ht="15" customHeight="1" x14ac:dyDescent="0.25">
      <c r="A23" s="84"/>
      <c r="B23" s="75">
        <f t="shared" si="0"/>
        <v>14</v>
      </c>
      <c r="C23" s="76">
        <f t="shared" si="3"/>
        <v>26040.414242050647</v>
      </c>
      <c r="D23" s="76">
        <f t="shared" si="4"/>
        <v>1040.4142420506469</v>
      </c>
      <c r="E23" s="76">
        <f t="shared" si="5"/>
        <v>75.73032808240896</v>
      </c>
      <c r="F23" s="77"/>
      <c r="G23" s="52"/>
      <c r="H23" s="84"/>
      <c r="I23" s="75">
        <f t="shared" si="1"/>
        <v>14</v>
      </c>
      <c r="J23" s="76">
        <f t="shared" si="6"/>
        <v>33174.683330397944</v>
      </c>
      <c r="K23" s="78">
        <f t="shared" si="2"/>
        <v>500</v>
      </c>
      <c r="L23" s="76">
        <f t="shared" si="7"/>
        <v>8174.6833303979438</v>
      </c>
      <c r="M23" s="77"/>
      <c r="N23" s="52"/>
    </row>
    <row r="24" spans="1:14" ht="15" customHeight="1" x14ac:dyDescent="0.25">
      <c r="A24" s="84"/>
      <c r="B24" s="75">
        <f t="shared" si="0"/>
        <v>15</v>
      </c>
      <c r="C24" s="76">
        <f t="shared" si="3"/>
        <v>26116.365450256628</v>
      </c>
      <c r="D24" s="76">
        <f t="shared" si="4"/>
        <v>1116.3654502566278</v>
      </c>
      <c r="E24" s="76">
        <f t="shared" si="5"/>
        <v>75.951208205980947</v>
      </c>
      <c r="F24" s="77"/>
      <c r="G24" s="52"/>
      <c r="H24" s="84"/>
      <c r="I24" s="75">
        <f t="shared" si="1"/>
        <v>15</v>
      </c>
      <c r="J24" s="76">
        <f t="shared" si="6"/>
        <v>33771.442823444937</v>
      </c>
      <c r="K24" s="78">
        <f t="shared" si="2"/>
        <v>500</v>
      </c>
      <c r="L24" s="76">
        <f t="shared" si="7"/>
        <v>8771.4428234449369</v>
      </c>
      <c r="M24" s="77"/>
      <c r="N24" s="52"/>
    </row>
    <row r="25" spans="1:14" ht="15" customHeight="1" x14ac:dyDescent="0.25">
      <c r="A25" s="84"/>
      <c r="B25" s="75">
        <f t="shared" si="0"/>
        <v>16</v>
      </c>
      <c r="C25" s="76">
        <f t="shared" si="3"/>
        <v>26192.538182819877</v>
      </c>
      <c r="D25" s="76">
        <f t="shared" si="4"/>
        <v>1192.538182819877</v>
      </c>
      <c r="E25" s="76">
        <f t="shared" si="5"/>
        <v>76.172732563249156</v>
      </c>
      <c r="F25" s="77"/>
      <c r="G25" s="52"/>
      <c r="H25" s="84"/>
      <c r="I25" s="75">
        <f t="shared" si="1"/>
        <v>16</v>
      </c>
      <c r="J25" s="76">
        <f t="shared" si="6"/>
        <v>34369.94286501332</v>
      </c>
      <c r="K25" s="78">
        <f t="shared" si="2"/>
        <v>500</v>
      </c>
      <c r="L25" s="76">
        <f t="shared" si="7"/>
        <v>9369.9428650133195</v>
      </c>
      <c r="M25" s="77"/>
      <c r="N25" s="52"/>
    </row>
    <row r="26" spans="1:14" ht="15" customHeight="1" x14ac:dyDescent="0.25">
      <c r="A26" s="84"/>
      <c r="B26" s="75">
        <f t="shared" si="0"/>
        <v>17</v>
      </c>
      <c r="C26" s="76">
        <f t="shared" si="3"/>
        <v>26268.933085853103</v>
      </c>
      <c r="D26" s="76">
        <f t="shared" si="4"/>
        <v>1268.933085853103</v>
      </c>
      <c r="E26" s="76">
        <f t="shared" si="5"/>
        <v>76.394903033226001</v>
      </c>
      <c r="F26" s="77"/>
      <c r="G26" s="52"/>
      <c r="H26" s="84"/>
      <c r="I26" s="75">
        <f t="shared" si="1"/>
        <v>17</v>
      </c>
      <c r="J26" s="76">
        <f t="shared" si="6"/>
        <v>34970.188531702945</v>
      </c>
      <c r="K26" s="78">
        <f t="shared" si="2"/>
        <v>500</v>
      </c>
      <c r="L26" s="76">
        <f t="shared" si="7"/>
        <v>9970.1885317029446</v>
      </c>
      <c r="M26" s="77"/>
      <c r="N26" s="52"/>
    </row>
    <row r="27" spans="1:14" ht="15" customHeight="1" x14ac:dyDescent="0.25">
      <c r="A27" s="84"/>
      <c r="B27" s="75">
        <f t="shared" si="0"/>
        <v>18</v>
      </c>
      <c r="C27" s="76">
        <f t="shared" si="3"/>
        <v>26345.550807353509</v>
      </c>
      <c r="D27" s="76">
        <f t="shared" si="4"/>
        <v>1345.5508073535093</v>
      </c>
      <c r="E27" s="76">
        <f t="shared" si="5"/>
        <v>76.617721500406333</v>
      </c>
      <c r="F27" s="77"/>
      <c r="G27" s="52"/>
      <c r="H27" s="84"/>
      <c r="I27" s="75">
        <f t="shared" si="1"/>
        <v>18</v>
      </c>
      <c r="J27" s="76">
        <f t="shared" si="6"/>
        <v>35572.184914920414</v>
      </c>
      <c r="K27" s="78">
        <f t="shared" si="2"/>
        <v>500</v>
      </c>
      <c r="L27" s="76">
        <f t="shared" si="7"/>
        <v>10572.184914920414</v>
      </c>
      <c r="M27" s="77"/>
      <c r="N27" s="52"/>
    </row>
    <row r="28" spans="1:14" ht="15" customHeight="1" x14ac:dyDescent="0.25">
      <c r="A28" s="84"/>
      <c r="B28" s="75">
        <f t="shared" si="0"/>
        <v>19</v>
      </c>
      <c r="C28" s="76">
        <f t="shared" si="3"/>
        <v>26422.391997208291</v>
      </c>
      <c r="D28" s="76">
        <f t="shared" si="4"/>
        <v>1422.3919972082913</v>
      </c>
      <c r="E28" s="76">
        <f t="shared" si="5"/>
        <v>76.841189854781987</v>
      </c>
      <c r="F28" s="77"/>
      <c r="G28" s="52"/>
      <c r="H28" s="84"/>
      <c r="I28" s="75">
        <f t="shared" si="1"/>
        <v>19</v>
      </c>
      <c r="J28" s="76">
        <f t="shared" si="6"/>
        <v>36175.937120922266</v>
      </c>
      <c r="K28" s="78">
        <f t="shared" si="2"/>
        <v>500</v>
      </c>
      <c r="L28" s="76">
        <f t="shared" si="7"/>
        <v>11175.937120922266</v>
      </c>
      <c r="M28" s="77"/>
      <c r="N28" s="52"/>
    </row>
    <row r="29" spans="1:14" ht="15" customHeight="1" x14ac:dyDescent="0.25">
      <c r="A29" s="84"/>
      <c r="B29" s="75">
        <f t="shared" si="0"/>
        <v>20</v>
      </c>
      <c r="C29" s="76">
        <f t="shared" si="3"/>
        <v>26499.457307200148</v>
      </c>
      <c r="D29" s="76">
        <f t="shared" si="4"/>
        <v>1499.4573072001476</v>
      </c>
      <c r="E29" s="76">
        <f t="shared" si="5"/>
        <v>77.065309991856338</v>
      </c>
      <c r="F29" s="77"/>
      <c r="G29" s="52"/>
      <c r="H29" s="84"/>
      <c r="I29" s="75">
        <f t="shared" si="1"/>
        <v>20</v>
      </c>
      <c r="J29" s="76">
        <f t="shared" si="6"/>
        <v>36781.450270858288</v>
      </c>
      <c r="K29" s="78">
        <f t="shared" si="2"/>
        <v>500</v>
      </c>
      <c r="L29" s="76">
        <f t="shared" si="7"/>
        <v>11781.450270858288</v>
      </c>
      <c r="M29" s="77"/>
      <c r="N29" s="52"/>
    </row>
    <row r="30" spans="1:14" ht="15" customHeight="1" x14ac:dyDescent="0.25">
      <c r="A30" s="84"/>
      <c r="B30" s="75">
        <f t="shared" si="0"/>
        <v>21</v>
      </c>
      <c r="C30" s="76">
        <f t="shared" si="3"/>
        <v>26576.747391012814</v>
      </c>
      <c r="D30" s="76">
        <f t="shared" si="4"/>
        <v>1576.7473910128138</v>
      </c>
      <c r="E30" s="76">
        <f t="shared" si="5"/>
        <v>77.290083812666126</v>
      </c>
      <c r="F30" s="77"/>
      <c r="G30" s="52"/>
      <c r="H30" s="84"/>
      <c r="I30" s="75">
        <f t="shared" si="1"/>
        <v>21</v>
      </c>
      <c r="J30" s="76">
        <f t="shared" si="6"/>
        <v>37388.729500814959</v>
      </c>
      <c r="K30" s="78">
        <f t="shared" si="2"/>
        <v>500</v>
      </c>
      <c r="L30" s="76">
        <f t="shared" si="7"/>
        <v>12388.729500814959</v>
      </c>
      <c r="M30" s="77"/>
      <c r="N30" s="52"/>
    </row>
    <row r="31" spans="1:14" ht="15" customHeight="1" x14ac:dyDescent="0.25">
      <c r="A31" s="84"/>
      <c r="B31" s="75">
        <f t="shared" si="0"/>
        <v>22</v>
      </c>
      <c r="C31" s="76">
        <f t="shared" si="3"/>
        <v>26654.262904236602</v>
      </c>
      <c r="D31" s="76">
        <f t="shared" si="4"/>
        <v>1654.2629042366025</v>
      </c>
      <c r="E31" s="76">
        <f t="shared" si="5"/>
        <v>77.51551322378873</v>
      </c>
      <c r="F31" s="77"/>
      <c r="G31" s="52"/>
      <c r="H31" s="84"/>
      <c r="I31" s="75">
        <f t="shared" si="1"/>
        <v>22</v>
      </c>
      <c r="J31" s="76">
        <f t="shared" si="6"/>
        <v>37997.779961859007</v>
      </c>
      <c r="K31" s="78">
        <f t="shared" si="2"/>
        <v>500</v>
      </c>
      <c r="L31" s="76">
        <f t="shared" si="7"/>
        <v>12997.779961859007</v>
      </c>
      <c r="M31" s="77"/>
      <c r="N31" s="52"/>
    </row>
    <row r="32" spans="1:14" ht="15" customHeight="1" x14ac:dyDescent="0.25">
      <c r="A32" s="84"/>
      <c r="B32" s="75">
        <f t="shared" si="0"/>
        <v>23</v>
      </c>
      <c r="C32" s="76">
        <f t="shared" si="3"/>
        <v>26732.004504373959</v>
      </c>
      <c r="D32" s="76">
        <f t="shared" si="4"/>
        <v>1732.0045043739592</v>
      </c>
      <c r="E32" s="76">
        <f t="shared" si="5"/>
        <v>77.741600137356727</v>
      </c>
      <c r="F32" s="77"/>
      <c r="G32" s="52"/>
      <c r="H32" s="84"/>
      <c r="I32" s="75">
        <f t="shared" si="1"/>
        <v>23</v>
      </c>
      <c r="J32" s="76">
        <f t="shared" si="6"/>
        <v>38608.606820081099</v>
      </c>
      <c r="K32" s="78">
        <f t="shared" si="2"/>
        <v>500</v>
      </c>
      <c r="L32" s="76">
        <f t="shared" si="7"/>
        <v>13608.606820081099</v>
      </c>
      <c r="M32" s="77"/>
      <c r="N32" s="52"/>
    </row>
    <row r="33" spans="1:14" ht="15" customHeight="1" thickBot="1" x14ac:dyDescent="0.3">
      <c r="A33" s="85"/>
      <c r="B33" s="79">
        <f t="shared" si="0"/>
        <v>24</v>
      </c>
      <c r="C33" s="80">
        <f t="shared" si="3"/>
        <v>26809.97285084505</v>
      </c>
      <c r="D33" s="80">
        <f t="shared" si="4"/>
        <v>1809.9728508450498</v>
      </c>
      <c r="E33" s="80">
        <f t="shared" si="5"/>
        <v>77.968346471090626</v>
      </c>
      <c r="F33" s="81"/>
      <c r="G33" s="52"/>
      <c r="H33" s="85"/>
      <c r="I33" s="79">
        <f t="shared" si="1"/>
        <v>24</v>
      </c>
      <c r="J33" s="80">
        <f t="shared" si="6"/>
        <v>39221.215256639669</v>
      </c>
      <c r="K33" s="82">
        <f t="shared" si="2"/>
        <v>500</v>
      </c>
      <c r="L33" s="80">
        <f t="shared" si="7"/>
        <v>14221.215256639669</v>
      </c>
      <c r="M33" s="81"/>
      <c r="N33" s="52"/>
    </row>
    <row r="34" spans="1:14" ht="15" customHeight="1" x14ac:dyDescent="0.25">
      <c r="A34" s="83">
        <f>IF(B34="","",A22+1)</f>
        <v>3</v>
      </c>
      <c r="B34" s="71">
        <f t="shared" si="0"/>
        <v>25</v>
      </c>
      <c r="C34" s="72">
        <f t="shared" ref="C34:C97" si="8">IF(B34="","",C33*(1+$B$5/12))</f>
        <v>26888.168604993349</v>
      </c>
      <c r="D34" s="72">
        <f t="shared" ref="D34:D97" si="9">IF(B34="","",C34-C33+D33)</f>
        <v>1888.1686049933487</v>
      </c>
      <c r="E34" s="72">
        <f t="shared" ref="E34:E97" si="10">IF(B34="","",C34-C33)</f>
        <v>78.195754148298874</v>
      </c>
      <c r="F34" s="73"/>
      <c r="G34" s="52"/>
      <c r="H34" s="83">
        <f>IF(I34="","",H22+1)</f>
        <v>3</v>
      </c>
      <c r="I34" s="71">
        <f t="shared" si="1"/>
        <v>25</v>
      </c>
      <c r="J34" s="72">
        <f t="shared" ref="J34:J97" si="11">IF(I34="","",J33*(1+$I$5/12)+K34)</f>
        <v>39835.610467804865</v>
      </c>
      <c r="K34" s="74">
        <f t="shared" si="2"/>
        <v>500</v>
      </c>
      <c r="L34" s="72">
        <f t="shared" ref="L34:L97" si="12">+IF(I34="","",J34-J33+L33)</f>
        <v>14835.610467804865</v>
      </c>
      <c r="M34" s="73"/>
      <c r="N34" s="52"/>
    </row>
    <row r="35" spans="1:14" ht="15" customHeight="1" x14ac:dyDescent="0.25">
      <c r="A35" s="84"/>
      <c r="B35" s="75">
        <f t="shared" si="0"/>
        <v>26</v>
      </c>
      <c r="C35" s="76">
        <f t="shared" si="8"/>
        <v>26966.592430091245</v>
      </c>
      <c r="D35" s="76">
        <f t="shared" si="9"/>
        <v>1966.5924300912448</v>
      </c>
      <c r="E35" s="76">
        <f t="shared" si="10"/>
        <v>78.423825097896042</v>
      </c>
      <c r="F35" s="77"/>
      <c r="G35" s="52"/>
      <c r="H35" s="84"/>
      <c r="I35" s="75">
        <f t="shared" si="1"/>
        <v>26</v>
      </c>
      <c r="J35" s="76">
        <f t="shared" si="11"/>
        <v>40451.797665002632</v>
      </c>
      <c r="K35" s="78">
        <f t="shared" si="2"/>
        <v>500</v>
      </c>
      <c r="L35" s="76">
        <f t="shared" si="12"/>
        <v>15451.797665002632</v>
      </c>
      <c r="M35" s="77"/>
      <c r="N35" s="52"/>
    </row>
    <row r="36" spans="1:14" ht="15" customHeight="1" x14ac:dyDescent="0.25">
      <c r="A36" s="84"/>
      <c r="B36" s="75">
        <f t="shared" si="0"/>
        <v>27</v>
      </c>
      <c r="C36" s="76">
        <f t="shared" si="8"/>
        <v>27045.244991345677</v>
      </c>
      <c r="D36" s="76">
        <f t="shared" si="9"/>
        <v>2045.2449913456767</v>
      </c>
      <c r="E36" s="76">
        <f t="shared" si="10"/>
        <v>78.65256125443193</v>
      </c>
      <c r="F36" s="77"/>
      <c r="G36" s="52"/>
      <c r="H36" s="84"/>
      <c r="I36" s="75">
        <f t="shared" si="1"/>
        <v>27</v>
      </c>
      <c r="J36" s="76">
        <f t="shared" si="11"/>
        <v>41069.782074858893</v>
      </c>
      <c r="K36" s="78">
        <f t="shared" si="2"/>
        <v>500</v>
      </c>
      <c r="L36" s="76">
        <f t="shared" si="12"/>
        <v>16069.782074858893</v>
      </c>
      <c r="M36" s="77"/>
      <c r="N36" s="52"/>
    </row>
    <row r="37" spans="1:14" ht="15" customHeight="1" x14ac:dyDescent="0.25">
      <c r="A37" s="84"/>
      <c r="B37" s="75">
        <f t="shared" si="0"/>
        <v>28</v>
      </c>
      <c r="C37" s="76">
        <f t="shared" si="8"/>
        <v>27124.126955903768</v>
      </c>
      <c r="D37" s="76">
        <f t="shared" si="9"/>
        <v>2124.1269559037682</v>
      </c>
      <c r="E37" s="76">
        <f t="shared" si="10"/>
        <v>78.881964558091568</v>
      </c>
      <c r="F37" s="77"/>
      <c r="G37" s="52"/>
      <c r="H37" s="84"/>
      <c r="I37" s="75">
        <f t="shared" si="1"/>
        <v>28</v>
      </c>
      <c r="J37" s="76">
        <f t="shared" si="11"/>
        <v>41689.568939243902</v>
      </c>
      <c r="K37" s="78">
        <f t="shared" si="2"/>
        <v>500</v>
      </c>
      <c r="L37" s="76">
        <f t="shared" si="12"/>
        <v>16689.568939243902</v>
      </c>
      <c r="M37" s="77"/>
      <c r="N37" s="52"/>
    </row>
    <row r="38" spans="1:14" ht="15" customHeight="1" x14ac:dyDescent="0.25">
      <c r="A38" s="84"/>
      <c r="B38" s="75">
        <f t="shared" si="0"/>
        <v>29</v>
      </c>
      <c r="C38" s="76">
        <f t="shared" si="8"/>
        <v>27203.238992858489</v>
      </c>
      <c r="D38" s="76">
        <f t="shared" si="9"/>
        <v>2203.2389928584889</v>
      </c>
      <c r="E38" s="76">
        <f t="shared" si="10"/>
        <v>79.112036954720679</v>
      </c>
      <c r="F38" s="77"/>
      <c r="G38" s="52"/>
      <c r="H38" s="84"/>
      <c r="I38" s="75">
        <f t="shared" si="1"/>
        <v>29</v>
      </c>
      <c r="J38" s="76">
        <f t="shared" si="11"/>
        <v>42311.163515316694</v>
      </c>
      <c r="K38" s="78">
        <f t="shared" si="2"/>
        <v>500</v>
      </c>
      <c r="L38" s="76">
        <f t="shared" si="12"/>
        <v>17311.163515316694</v>
      </c>
      <c r="M38" s="77"/>
      <c r="N38" s="52"/>
    </row>
    <row r="39" spans="1:14" ht="15" customHeight="1" x14ac:dyDescent="0.25">
      <c r="A39" s="84"/>
      <c r="B39" s="75">
        <f t="shared" si="0"/>
        <v>30</v>
      </c>
      <c r="C39" s="76">
        <f t="shared" si="8"/>
        <v>27282.581773254326</v>
      </c>
      <c r="D39" s="76">
        <f t="shared" si="9"/>
        <v>2282.5817732543255</v>
      </c>
      <c r="E39" s="76">
        <f t="shared" si="10"/>
        <v>79.342780395836598</v>
      </c>
      <c r="F39" s="77"/>
      <c r="G39" s="52"/>
      <c r="H39" s="84"/>
      <c r="I39" s="75">
        <f t="shared" si="1"/>
        <v>30</v>
      </c>
      <c r="J39" s="76">
        <f t="shared" si="11"/>
        <v>42934.5710755697</v>
      </c>
      <c r="K39" s="78">
        <f t="shared" si="2"/>
        <v>500</v>
      </c>
      <c r="L39" s="76">
        <f t="shared" si="12"/>
        <v>17934.5710755697</v>
      </c>
      <c r="M39" s="77"/>
      <c r="N39" s="52"/>
    </row>
    <row r="40" spans="1:14" ht="15" customHeight="1" x14ac:dyDescent="0.25">
      <c r="A40" s="84"/>
      <c r="B40" s="75">
        <f t="shared" si="0"/>
        <v>31</v>
      </c>
      <c r="C40" s="76">
        <f t="shared" si="8"/>
        <v>27362.155970092983</v>
      </c>
      <c r="D40" s="76">
        <f t="shared" si="9"/>
        <v>2362.1559700929829</v>
      </c>
      <c r="E40" s="76">
        <f t="shared" si="10"/>
        <v>79.574196838657372</v>
      </c>
      <c r="F40" s="77"/>
      <c r="G40" s="52"/>
      <c r="H40" s="84"/>
      <c r="I40" s="75">
        <f t="shared" si="1"/>
        <v>31</v>
      </c>
      <c r="J40" s="76">
        <f t="shared" si="11"/>
        <v>43559.796907873446</v>
      </c>
      <c r="K40" s="78">
        <f t="shared" si="2"/>
        <v>500</v>
      </c>
      <c r="L40" s="76">
        <f t="shared" si="12"/>
        <v>18559.796907873446</v>
      </c>
      <c r="M40" s="77"/>
      <c r="N40" s="52"/>
    </row>
    <row r="41" spans="1:14" ht="15" customHeight="1" x14ac:dyDescent="0.25">
      <c r="A41" s="84"/>
      <c r="B41" s="75">
        <f t="shared" si="0"/>
        <v>32</v>
      </c>
      <c r="C41" s="76">
        <f t="shared" si="8"/>
        <v>27441.962258339088</v>
      </c>
      <c r="D41" s="76">
        <f t="shared" si="9"/>
        <v>2441.9622583390883</v>
      </c>
      <c r="E41" s="76">
        <f t="shared" si="10"/>
        <v>79.806288246105396</v>
      </c>
      <c r="F41" s="77"/>
      <c r="G41" s="52"/>
      <c r="H41" s="84"/>
      <c r="I41" s="75">
        <f t="shared" si="1"/>
        <v>32</v>
      </c>
      <c r="J41" s="76">
        <f t="shared" si="11"/>
        <v>44186.846315521412</v>
      </c>
      <c r="K41" s="78">
        <f t="shared" si="2"/>
        <v>500</v>
      </c>
      <c r="L41" s="76">
        <f t="shared" si="12"/>
        <v>19186.846315521412</v>
      </c>
      <c r="M41" s="77"/>
      <c r="N41" s="52"/>
    </row>
    <row r="42" spans="1:14" ht="15" customHeight="1" x14ac:dyDescent="0.25">
      <c r="A42" s="84"/>
      <c r="B42" s="75">
        <f t="shared" si="0"/>
        <v>33</v>
      </c>
      <c r="C42" s="76">
        <f t="shared" si="8"/>
        <v>27522.00131492591</v>
      </c>
      <c r="D42" s="76">
        <f t="shared" si="9"/>
        <v>2522.0013149259103</v>
      </c>
      <c r="E42" s="76">
        <f t="shared" si="10"/>
        <v>80.039056586821971</v>
      </c>
      <c r="F42" s="77"/>
      <c r="G42" s="52"/>
      <c r="H42" s="84"/>
      <c r="I42" s="75">
        <f t="shared" si="1"/>
        <v>33</v>
      </c>
      <c r="J42" s="76">
        <f t="shared" si="11"/>
        <v>44815.724617275016</v>
      </c>
      <c r="K42" s="78">
        <f t="shared" si="2"/>
        <v>500</v>
      </c>
      <c r="L42" s="76">
        <f t="shared" si="12"/>
        <v>19815.724617275016</v>
      </c>
      <c r="M42" s="77"/>
      <c r="N42" s="52"/>
    </row>
    <row r="43" spans="1:14" ht="15" customHeight="1" x14ac:dyDescent="0.25">
      <c r="A43" s="84"/>
      <c r="B43" s="75">
        <f t="shared" si="0"/>
        <v>34</v>
      </c>
      <c r="C43" s="76">
        <f t="shared" si="8"/>
        <v>27602.27381876111</v>
      </c>
      <c r="D43" s="76">
        <f t="shared" si="9"/>
        <v>2602.2738187611103</v>
      </c>
      <c r="E43" s="76">
        <f t="shared" si="10"/>
        <v>80.272503835200041</v>
      </c>
      <c r="F43" s="77"/>
      <c r="G43" s="52"/>
      <c r="H43" s="84"/>
      <c r="I43" s="75">
        <f t="shared" si="1"/>
        <v>34</v>
      </c>
      <c r="J43" s="76">
        <f t="shared" si="11"/>
        <v>45446.437147408738</v>
      </c>
      <c r="K43" s="78">
        <f t="shared" si="2"/>
        <v>500</v>
      </c>
      <c r="L43" s="76">
        <f t="shared" si="12"/>
        <v>20446.437147408738</v>
      </c>
      <c r="M43" s="77"/>
      <c r="N43" s="52"/>
    </row>
    <row r="44" spans="1:14" ht="15" customHeight="1" x14ac:dyDescent="0.25">
      <c r="A44" s="84"/>
      <c r="B44" s="75">
        <f t="shared" si="0"/>
        <v>35</v>
      </c>
      <c r="C44" s="76">
        <f t="shared" si="8"/>
        <v>27682.780450732498</v>
      </c>
      <c r="D44" s="76">
        <f t="shared" si="9"/>
        <v>2682.7804507324981</v>
      </c>
      <c r="E44" s="76">
        <f t="shared" si="10"/>
        <v>80.506631971387833</v>
      </c>
      <c r="F44" s="77"/>
      <c r="G44" s="52"/>
      <c r="H44" s="84"/>
      <c r="I44" s="75">
        <f t="shared" si="1"/>
        <v>35</v>
      </c>
      <c r="J44" s="76">
        <f t="shared" si="11"/>
        <v>46078.989255755347</v>
      </c>
      <c r="K44" s="78">
        <f t="shared" si="2"/>
        <v>500</v>
      </c>
      <c r="L44" s="76">
        <f t="shared" si="12"/>
        <v>21078.989255755347</v>
      </c>
      <c r="M44" s="77"/>
      <c r="N44" s="52"/>
    </row>
    <row r="45" spans="1:14" ht="15" customHeight="1" thickBot="1" x14ac:dyDescent="0.3">
      <c r="A45" s="85"/>
      <c r="B45" s="79">
        <f t="shared" si="0"/>
        <v>36</v>
      </c>
      <c r="C45" s="80">
        <f t="shared" si="8"/>
        <v>27763.521893713802</v>
      </c>
      <c r="D45" s="80">
        <f t="shared" si="9"/>
        <v>2763.5218937138015</v>
      </c>
      <c r="E45" s="80">
        <f t="shared" si="10"/>
        <v>80.741442981303408</v>
      </c>
      <c r="F45" s="81"/>
      <c r="G45" s="52"/>
      <c r="H45" s="85"/>
      <c r="I45" s="79">
        <f t="shared" si="1"/>
        <v>36</v>
      </c>
      <c r="J45" s="80">
        <f t="shared" si="11"/>
        <v>46713.386307751302</v>
      </c>
      <c r="K45" s="82">
        <f t="shared" si="2"/>
        <v>500</v>
      </c>
      <c r="L45" s="80">
        <f t="shared" si="12"/>
        <v>21713.386307751302</v>
      </c>
      <c r="M45" s="81"/>
      <c r="N45" s="52"/>
    </row>
    <row r="46" spans="1:14" ht="15" customHeight="1" x14ac:dyDescent="0.25">
      <c r="A46" s="83">
        <f>IF(B46="","",A34+1)</f>
        <v>4</v>
      </c>
      <c r="B46" s="71">
        <f t="shared" si="0"/>
        <v>37</v>
      </c>
      <c r="C46" s="72">
        <f t="shared" si="8"/>
        <v>27844.498832570469</v>
      </c>
      <c r="D46" s="72">
        <f t="shared" si="9"/>
        <v>2844.4988325704689</v>
      </c>
      <c r="E46" s="72">
        <f t="shared" si="10"/>
        <v>80.976938856667402</v>
      </c>
      <c r="F46" s="73"/>
      <c r="G46" s="52"/>
      <c r="H46" s="83">
        <f>IF(I46="","",H34+1)</f>
        <v>4</v>
      </c>
      <c r="I46" s="71">
        <f t="shared" si="1"/>
        <v>37</v>
      </c>
      <c r="J46" s="72">
        <f t="shared" si="11"/>
        <v>47349.633684482244</v>
      </c>
      <c r="K46" s="74">
        <f t="shared" si="2"/>
        <v>500</v>
      </c>
      <c r="L46" s="72">
        <f t="shared" si="12"/>
        <v>22349.633684482244</v>
      </c>
      <c r="M46" s="73"/>
      <c r="N46" s="52"/>
    </row>
    <row r="47" spans="1:14" ht="15" customHeight="1" x14ac:dyDescent="0.25">
      <c r="A47" s="84"/>
      <c r="B47" s="75">
        <f t="shared" si="0"/>
        <v>38</v>
      </c>
      <c r="C47" s="76">
        <f t="shared" si="8"/>
        <v>27925.711954165465</v>
      </c>
      <c r="D47" s="76">
        <f t="shared" si="9"/>
        <v>2925.7119541654647</v>
      </c>
      <c r="E47" s="76">
        <f t="shared" si="10"/>
        <v>81.213121594995755</v>
      </c>
      <c r="F47" s="77"/>
      <c r="G47" s="52"/>
      <c r="H47" s="84"/>
      <c r="I47" s="75">
        <f t="shared" si="1"/>
        <v>38</v>
      </c>
      <c r="J47" s="76">
        <f t="shared" si="11"/>
        <v>47987.736782728651</v>
      </c>
      <c r="K47" s="78">
        <f t="shared" si="2"/>
        <v>500</v>
      </c>
      <c r="L47" s="76">
        <f t="shared" si="12"/>
        <v>22987.736782728651</v>
      </c>
      <c r="M47" s="77"/>
      <c r="N47" s="52"/>
    </row>
    <row r="48" spans="1:14" ht="15" customHeight="1" x14ac:dyDescent="0.25">
      <c r="A48" s="84"/>
      <c r="B48" s="75">
        <f t="shared" si="0"/>
        <v>39</v>
      </c>
      <c r="C48" s="76">
        <f t="shared" si="8"/>
        <v>28007.161947365115</v>
      </c>
      <c r="D48" s="76">
        <f t="shared" si="9"/>
        <v>3007.1619473651153</v>
      </c>
      <c r="E48" s="76">
        <f t="shared" si="10"/>
        <v>81.449993199650635</v>
      </c>
      <c r="F48" s="77"/>
      <c r="G48" s="52"/>
      <c r="H48" s="84"/>
      <c r="I48" s="75">
        <f t="shared" si="1"/>
        <v>39</v>
      </c>
      <c r="J48" s="76">
        <f t="shared" si="11"/>
        <v>48627.701015011611</v>
      </c>
      <c r="K48" s="78">
        <f t="shared" si="2"/>
        <v>500</v>
      </c>
      <c r="L48" s="76">
        <f t="shared" si="12"/>
        <v>23627.701015011611</v>
      </c>
      <c r="M48" s="77"/>
      <c r="N48" s="52"/>
    </row>
    <row r="49" spans="1:14" ht="15" customHeight="1" x14ac:dyDescent="0.25">
      <c r="A49" s="84"/>
      <c r="B49" s="75">
        <f t="shared" si="0"/>
        <v>40</v>
      </c>
      <c r="C49" s="76">
        <f t="shared" si="8"/>
        <v>28088.84950304493</v>
      </c>
      <c r="D49" s="76">
        <f t="shared" si="9"/>
        <v>3088.8495030449303</v>
      </c>
      <c r="E49" s="76">
        <f t="shared" si="10"/>
        <v>81.687555679814977</v>
      </c>
      <c r="F49" s="77"/>
      <c r="G49" s="52"/>
      <c r="H49" s="84"/>
      <c r="I49" s="75">
        <f t="shared" si="1"/>
        <v>40</v>
      </c>
      <c r="J49" s="76">
        <f t="shared" si="11"/>
        <v>49269.531809638727</v>
      </c>
      <c r="K49" s="78">
        <f t="shared" si="2"/>
        <v>500</v>
      </c>
      <c r="L49" s="76">
        <f t="shared" si="12"/>
        <v>24269.531809638727</v>
      </c>
      <c r="M49" s="77"/>
      <c r="N49" s="52"/>
    </row>
    <row r="50" spans="1:14" ht="15" customHeight="1" x14ac:dyDescent="0.25">
      <c r="A50" s="84"/>
      <c r="B50" s="75">
        <f t="shared" si="0"/>
        <v>41</v>
      </c>
      <c r="C50" s="76">
        <f t="shared" si="8"/>
        <v>28170.775314095477</v>
      </c>
      <c r="D50" s="76">
        <f t="shared" si="9"/>
        <v>3170.7753140954774</v>
      </c>
      <c r="E50" s="76">
        <f t="shared" si="10"/>
        <v>81.925811050547054</v>
      </c>
      <c r="F50" s="77"/>
      <c r="G50" s="52"/>
      <c r="H50" s="84"/>
      <c r="I50" s="75">
        <f t="shared" si="1"/>
        <v>41</v>
      </c>
      <c r="J50" s="76">
        <f t="shared" si="11"/>
        <v>49913.234610750173</v>
      </c>
      <c r="K50" s="78">
        <f t="shared" si="2"/>
        <v>500</v>
      </c>
      <c r="L50" s="76">
        <f t="shared" si="12"/>
        <v>24913.234610750173</v>
      </c>
      <c r="M50" s="77"/>
      <c r="N50" s="52"/>
    </row>
    <row r="51" spans="1:14" ht="15" customHeight="1" x14ac:dyDescent="0.25">
      <c r="A51" s="84"/>
      <c r="B51" s="75">
        <f t="shared" si="0"/>
        <v>42</v>
      </c>
      <c r="C51" s="76">
        <f t="shared" si="8"/>
        <v>28252.940075428258</v>
      </c>
      <c r="D51" s="76">
        <f t="shared" si="9"/>
        <v>3252.9400754282578</v>
      </c>
      <c r="E51" s="76">
        <f t="shared" si="10"/>
        <v>82.164761332780472</v>
      </c>
      <c r="F51" s="77"/>
      <c r="G51" s="52"/>
      <c r="H51" s="84"/>
      <c r="I51" s="75">
        <f t="shared" si="1"/>
        <v>42</v>
      </c>
      <c r="J51" s="76">
        <f t="shared" si="11"/>
        <v>50558.814878364858</v>
      </c>
      <c r="K51" s="78">
        <f t="shared" si="2"/>
        <v>500</v>
      </c>
      <c r="L51" s="76">
        <f t="shared" si="12"/>
        <v>25558.814878364858</v>
      </c>
      <c r="M51" s="77"/>
      <c r="N51" s="52"/>
    </row>
    <row r="52" spans="1:14" ht="15" customHeight="1" x14ac:dyDescent="0.25">
      <c r="A52" s="84"/>
      <c r="B52" s="75">
        <f t="shared" si="0"/>
        <v>43</v>
      </c>
      <c r="C52" s="76">
        <f t="shared" si="8"/>
        <v>28335.344483981589</v>
      </c>
      <c r="D52" s="76">
        <f t="shared" si="9"/>
        <v>3335.3444839815893</v>
      </c>
      <c r="E52" s="76">
        <f t="shared" si="10"/>
        <v>82.40440855333145</v>
      </c>
      <c r="F52" s="77"/>
      <c r="G52" s="52"/>
      <c r="H52" s="84"/>
      <c r="I52" s="75">
        <f t="shared" si="1"/>
        <v>43</v>
      </c>
      <c r="J52" s="76">
        <f t="shared" si="11"/>
        <v>51206.278088426756</v>
      </c>
      <c r="K52" s="78">
        <f t="shared" si="2"/>
        <v>500</v>
      </c>
      <c r="L52" s="76">
        <f t="shared" si="12"/>
        <v>26206.278088426756</v>
      </c>
      <c r="M52" s="77"/>
      <c r="N52" s="52"/>
    </row>
    <row r="53" spans="1:14" ht="15" customHeight="1" x14ac:dyDescent="0.25">
      <c r="A53" s="84"/>
      <c r="B53" s="75">
        <f t="shared" si="0"/>
        <v>44</v>
      </c>
      <c r="C53" s="76">
        <f t="shared" si="8"/>
        <v>28417.989238726535</v>
      </c>
      <c r="D53" s="76">
        <f t="shared" si="9"/>
        <v>3417.9892387265354</v>
      </c>
      <c r="E53" s="76">
        <f t="shared" si="10"/>
        <v>82.644754744946113</v>
      </c>
      <c r="F53" s="77"/>
      <c r="G53" s="52"/>
      <c r="H53" s="84"/>
      <c r="I53" s="75">
        <f t="shared" si="1"/>
        <v>44</v>
      </c>
      <c r="J53" s="76">
        <f t="shared" si="11"/>
        <v>51855.629732851332</v>
      </c>
      <c r="K53" s="78">
        <f t="shared" si="2"/>
        <v>500</v>
      </c>
      <c r="L53" s="76">
        <f t="shared" si="12"/>
        <v>26855.629732851332</v>
      </c>
      <c r="M53" s="77"/>
      <c r="N53" s="52"/>
    </row>
    <row r="54" spans="1:14" ht="15" customHeight="1" x14ac:dyDescent="0.25">
      <c r="A54" s="84"/>
      <c r="B54" s="75">
        <f t="shared" si="0"/>
        <v>45</v>
      </c>
      <c r="C54" s="76">
        <f t="shared" si="8"/>
        <v>28500.875040672821</v>
      </c>
      <c r="D54" s="76">
        <f t="shared" si="9"/>
        <v>3500.8750406728213</v>
      </c>
      <c r="E54" s="76">
        <f t="shared" si="10"/>
        <v>82.885801946285937</v>
      </c>
      <c r="F54" s="77"/>
      <c r="H54" s="84"/>
      <c r="I54" s="75">
        <f t="shared" si="1"/>
        <v>45</v>
      </c>
      <c r="J54" s="76">
        <f t="shared" si="11"/>
        <v>52506.875319572151</v>
      </c>
      <c r="K54" s="78">
        <f t="shared" si="2"/>
        <v>500</v>
      </c>
      <c r="L54" s="76">
        <f t="shared" si="12"/>
        <v>27506.875319572151</v>
      </c>
      <c r="M54" s="77"/>
    </row>
    <row r="55" spans="1:14" ht="15" customHeight="1" x14ac:dyDescent="0.25">
      <c r="A55" s="84"/>
      <c r="B55" s="75">
        <f t="shared" si="0"/>
        <v>46</v>
      </c>
      <c r="C55" s="76">
        <f t="shared" si="8"/>
        <v>28584.002592874785</v>
      </c>
      <c r="D55" s="76">
        <f t="shared" si="9"/>
        <v>3584.0025928747855</v>
      </c>
      <c r="E55" s="76">
        <f t="shared" si="10"/>
        <v>83.127552201964136</v>
      </c>
      <c r="F55" s="77"/>
      <c r="H55" s="84"/>
      <c r="I55" s="75">
        <f t="shared" si="1"/>
        <v>46</v>
      </c>
      <c r="J55" s="76">
        <f t="shared" si="11"/>
        <v>53160.020372587569</v>
      </c>
      <c r="K55" s="78">
        <f t="shared" si="2"/>
        <v>500</v>
      </c>
      <c r="L55" s="76">
        <f t="shared" si="12"/>
        <v>28160.020372587569</v>
      </c>
      <c r="M55" s="77"/>
    </row>
    <row r="56" spans="1:14" ht="15" customHeight="1" x14ac:dyDescent="0.25">
      <c r="A56" s="84"/>
      <c r="B56" s="75">
        <f t="shared" si="0"/>
        <v>47</v>
      </c>
      <c r="C56" s="76">
        <f t="shared" si="8"/>
        <v>28667.372600437338</v>
      </c>
      <c r="D56" s="76">
        <f t="shared" si="9"/>
        <v>3667.3726004373384</v>
      </c>
      <c r="E56" s="76">
        <f t="shared" si="10"/>
        <v>83.370007562552928</v>
      </c>
      <c r="F56" s="77"/>
      <c r="H56" s="84"/>
      <c r="I56" s="75">
        <f t="shared" si="1"/>
        <v>47</v>
      </c>
      <c r="J56" s="76">
        <f t="shared" si="11"/>
        <v>53815.070432007618</v>
      </c>
      <c r="K56" s="78">
        <f t="shared" si="2"/>
        <v>500</v>
      </c>
      <c r="L56" s="76">
        <f t="shared" si="12"/>
        <v>28815.070432007618</v>
      </c>
      <c r="M56" s="77"/>
    </row>
    <row r="57" spans="1:14" ht="15" customHeight="1" thickBot="1" x14ac:dyDescent="0.3">
      <c r="A57" s="85"/>
      <c r="B57" s="79">
        <f t="shared" si="0"/>
        <v>48</v>
      </c>
      <c r="C57" s="80">
        <f t="shared" si="8"/>
        <v>28750.985770521947</v>
      </c>
      <c r="D57" s="80">
        <f t="shared" si="9"/>
        <v>3750.9857705219474</v>
      </c>
      <c r="E57" s="80">
        <f t="shared" si="10"/>
        <v>83.61317008460901</v>
      </c>
      <c r="F57" s="81"/>
      <c r="H57" s="85"/>
      <c r="I57" s="79">
        <f t="shared" si="1"/>
        <v>48</v>
      </c>
      <c r="J57" s="80">
        <f t="shared" si="11"/>
        <v>54472.031054100975</v>
      </c>
      <c r="K57" s="82">
        <f t="shared" si="2"/>
        <v>500</v>
      </c>
      <c r="L57" s="80">
        <f t="shared" si="12"/>
        <v>29472.031054100975</v>
      </c>
      <c r="M57" s="81"/>
    </row>
    <row r="58" spans="1:14" ht="15" customHeight="1" x14ac:dyDescent="0.25">
      <c r="A58" s="83">
        <f>IF(B58="","",A46+1)</f>
        <v>5</v>
      </c>
      <c r="B58" s="71">
        <f t="shared" si="0"/>
        <v>49</v>
      </c>
      <c r="C58" s="72">
        <f t="shared" si="8"/>
        <v>28834.842812352636</v>
      </c>
      <c r="D58" s="72">
        <f t="shared" si="9"/>
        <v>3834.8428123526355</v>
      </c>
      <c r="E58" s="72">
        <f t="shared" si="10"/>
        <v>83.857041830688104</v>
      </c>
      <c r="F58" s="73"/>
      <c r="H58" s="83">
        <f>IF(I58="","",H46+1)</f>
        <v>5</v>
      </c>
      <c r="I58" s="71">
        <f t="shared" si="1"/>
        <v>49</v>
      </c>
      <c r="J58" s="72">
        <f t="shared" si="11"/>
        <v>55130.907811342106</v>
      </c>
      <c r="K58" s="74">
        <f t="shared" si="2"/>
        <v>500</v>
      </c>
      <c r="L58" s="72">
        <f t="shared" si="12"/>
        <v>30130.907811342106</v>
      </c>
      <c r="M58" s="73"/>
    </row>
    <row r="59" spans="1:14" ht="15" customHeight="1" x14ac:dyDescent="0.25">
      <c r="A59" s="84"/>
      <c r="B59" s="75">
        <f t="shared" si="0"/>
        <v>50</v>
      </c>
      <c r="C59" s="76">
        <f t="shared" si="8"/>
        <v>28918.944437221999</v>
      </c>
      <c r="D59" s="76">
        <f t="shared" si="9"/>
        <v>3918.9444372219987</v>
      </c>
      <c r="E59" s="76">
        <f t="shared" si="10"/>
        <v>84.10162486936315</v>
      </c>
      <c r="F59" s="77"/>
      <c r="H59" s="84"/>
      <c r="I59" s="75">
        <f t="shared" si="1"/>
        <v>50</v>
      </c>
      <c r="J59" s="76">
        <f t="shared" si="11"/>
        <v>55791.706292458519</v>
      </c>
      <c r="K59" s="78">
        <f t="shared" si="2"/>
        <v>500</v>
      </c>
      <c r="L59" s="76">
        <f t="shared" si="12"/>
        <v>30791.706292458519</v>
      </c>
      <c r="M59" s="77"/>
    </row>
    <row r="60" spans="1:14" ht="15" customHeight="1" x14ac:dyDescent="0.25">
      <c r="A60" s="84"/>
      <c r="B60" s="75">
        <f t="shared" si="0"/>
        <v>51</v>
      </c>
      <c r="C60" s="76">
        <f t="shared" si="8"/>
        <v>29003.29135849723</v>
      </c>
      <c r="D60" s="76">
        <f t="shared" si="9"/>
        <v>4003.2913584972302</v>
      </c>
      <c r="E60" s="76">
        <f t="shared" si="10"/>
        <v>84.34692127523158</v>
      </c>
      <c r="F60" s="77"/>
      <c r="H60" s="84"/>
      <c r="I60" s="75">
        <f t="shared" si="1"/>
        <v>51</v>
      </c>
      <c r="J60" s="76">
        <f t="shared" si="11"/>
        <v>56454.432102478189</v>
      </c>
      <c r="K60" s="78">
        <f t="shared" si="2"/>
        <v>500</v>
      </c>
      <c r="L60" s="76">
        <f t="shared" si="12"/>
        <v>31454.432102478189</v>
      </c>
      <c r="M60" s="77"/>
    </row>
    <row r="61" spans="1:14" ht="15" customHeight="1" x14ac:dyDescent="0.25">
      <c r="A61" s="84"/>
      <c r="B61" s="75">
        <f t="shared" si="0"/>
        <v>52</v>
      </c>
      <c r="C61" s="76">
        <f t="shared" si="8"/>
        <v>29087.884291626182</v>
      </c>
      <c r="D61" s="76">
        <f t="shared" si="9"/>
        <v>4087.8842916261819</v>
      </c>
      <c r="E61" s="76">
        <f t="shared" si="10"/>
        <v>84.592933128951699</v>
      </c>
      <c r="F61" s="77"/>
      <c r="H61" s="84"/>
      <c r="I61" s="75">
        <f t="shared" si="1"/>
        <v>52</v>
      </c>
      <c r="J61" s="76">
        <f t="shared" si="11"/>
        <v>57119.090862777084</v>
      </c>
      <c r="K61" s="78">
        <f t="shared" si="2"/>
        <v>500</v>
      </c>
      <c r="L61" s="76">
        <f t="shared" si="12"/>
        <v>32119.090862777084</v>
      </c>
      <c r="M61" s="77"/>
    </row>
    <row r="62" spans="1:14" ht="15" customHeight="1" x14ac:dyDescent="0.25">
      <c r="A62" s="84"/>
      <c r="B62" s="75">
        <f t="shared" si="0"/>
        <v>53</v>
      </c>
      <c r="C62" s="76">
        <f t="shared" si="8"/>
        <v>29172.723954143425</v>
      </c>
      <c r="D62" s="76">
        <f t="shared" si="9"/>
        <v>4172.7239541434246</v>
      </c>
      <c r="E62" s="76">
        <f t="shared" si="10"/>
        <v>84.839662517242687</v>
      </c>
      <c r="F62" s="77"/>
      <c r="H62" s="84"/>
      <c r="I62" s="75">
        <f t="shared" si="1"/>
        <v>53</v>
      </c>
      <c r="J62" s="76">
        <f t="shared" si="11"/>
        <v>57785.68821112685</v>
      </c>
      <c r="K62" s="78">
        <f t="shared" si="2"/>
        <v>500</v>
      </c>
      <c r="L62" s="76">
        <f t="shared" si="12"/>
        <v>32785.68821112685</v>
      </c>
      <c r="M62" s="77"/>
    </row>
    <row r="63" spans="1:14" ht="15" customHeight="1" x14ac:dyDescent="0.25">
      <c r="A63" s="84"/>
      <c r="B63" s="75">
        <f t="shared" si="0"/>
        <v>54</v>
      </c>
      <c r="C63" s="76">
        <f t="shared" si="8"/>
        <v>29257.811065676342</v>
      </c>
      <c r="D63" s="76">
        <f t="shared" si="9"/>
        <v>4257.811065676342</v>
      </c>
      <c r="E63" s="76">
        <f t="shared" si="10"/>
        <v>85.087111532917334</v>
      </c>
      <c r="F63" s="77"/>
      <c r="H63" s="84"/>
      <c r="I63" s="75">
        <f t="shared" si="1"/>
        <v>54</v>
      </c>
      <c r="J63" s="76">
        <f t="shared" si="11"/>
        <v>58454.229801742636</v>
      </c>
      <c r="K63" s="78">
        <f t="shared" si="2"/>
        <v>500</v>
      </c>
      <c r="L63" s="76">
        <f t="shared" si="12"/>
        <v>33454.229801742636</v>
      </c>
      <c r="M63" s="77"/>
    </row>
    <row r="64" spans="1:14" ht="15" customHeight="1" x14ac:dyDescent="0.25">
      <c r="A64" s="84"/>
      <c r="B64" s="75">
        <f t="shared" si="0"/>
        <v>55</v>
      </c>
      <c r="C64" s="76">
        <f t="shared" si="8"/>
        <v>29343.146347951231</v>
      </c>
      <c r="D64" s="76">
        <f t="shared" si="9"/>
        <v>4343.1463479512313</v>
      </c>
      <c r="E64" s="76">
        <f t="shared" si="10"/>
        <v>85.335282274889323</v>
      </c>
      <c r="F64" s="77"/>
      <c r="H64" s="84"/>
      <c r="I64" s="75">
        <f t="shared" si="1"/>
        <v>55</v>
      </c>
      <c r="J64" s="76">
        <f t="shared" si="11"/>
        <v>59124.721305331055</v>
      </c>
      <c r="K64" s="78">
        <f t="shared" si="2"/>
        <v>500</v>
      </c>
      <c r="L64" s="76">
        <f t="shared" si="12"/>
        <v>34124.721305331055</v>
      </c>
      <c r="M64" s="77"/>
    </row>
    <row r="65" spans="1:13" ht="15" customHeight="1" x14ac:dyDescent="0.25">
      <c r="A65" s="84"/>
      <c r="B65" s="75">
        <f t="shared" si="0"/>
        <v>56</v>
      </c>
      <c r="C65" s="76">
        <f t="shared" si="8"/>
        <v>29428.730524799423</v>
      </c>
      <c r="D65" s="76">
        <f t="shared" si="9"/>
        <v>4428.7305247994227</v>
      </c>
      <c r="E65" s="76">
        <f t="shared" si="10"/>
        <v>85.584176848191419</v>
      </c>
      <c r="F65" s="77"/>
      <c r="H65" s="84"/>
      <c r="I65" s="75">
        <f t="shared" si="1"/>
        <v>56</v>
      </c>
      <c r="J65" s="76">
        <f t="shared" si="11"/>
        <v>59797.16840913827</v>
      </c>
      <c r="K65" s="78">
        <f t="shared" si="2"/>
        <v>500</v>
      </c>
      <c r="L65" s="76">
        <f t="shared" si="12"/>
        <v>34797.16840913827</v>
      </c>
      <c r="M65" s="77"/>
    </row>
    <row r="66" spans="1:13" ht="15" customHeight="1" x14ac:dyDescent="0.25">
      <c r="A66" s="84"/>
      <c r="B66" s="75">
        <f t="shared" si="0"/>
        <v>57</v>
      </c>
      <c r="C66" s="76">
        <f t="shared" si="8"/>
        <v>29514.56432216342</v>
      </c>
      <c r="D66" s="76">
        <f t="shared" si="9"/>
        <v>4514.56432216342</v>
      </c>
      <c r="E66" s="76">
        <f t="shared" si="10"/>
        <v>85.833797363997292</v>
      </c>
      <c r="F66" s="77"/>
      <c r="H66" s="84"/>
      <c r="I66" s="75">
        <f t="shared" si="1"/>
        <v>57</v>
      </c>
      <c r="J66" s="76">
        <f t="shared" si="11"/>
        <v>60471.576816998255</v>
      </c>
      <c r="K66" s="78">
        <f t="shared" si="2"/>
        <v>500</v>
      </c>
      <c r="L66" s="76">
        <f t="shared" si="12"/>
        <v>35471.576816998255</v>
      </c>
      <c r="M66" s="77"/>
    </row>
    <row r="67" spans="1:13" ht="15" customHeight="1" x14ac:dyDescent="0.25">
      <c r="A67" s="84"/>
      <c r="B67" s="75">
        <f t="shared" si="0"/>
        <v>58</v>
      </c>
      <c r="C67" s="76">
        <f t="shared" si="8"/>
        <v>29600.648468103063</v>
      </c>
      <c r="D67" s="76">
        <f t="shared" si="9"/>
        <v>4600.6484681030634</v>
      </c>
      <c r="E67" s="76">
        <f t="shared" si="10"/>
        <v>86.084145939643349</v>
      </c>
      <c r="F67" s="77"/>
      <c r="H67" s="84"/>
      <c r="I67" s="75">
        <f t="shared" si="1"/>
        <v>58</v>
      </c>
      <c r="J67" s="76">
        <f t="shared" si="11"/>
        <v>61147.952249381167</v>
      </c>
      <c r="K67" s="78">
        <f t="shared" si="2"/>
        <v>500</v>
      </c>
      <c r="L67" s="76">
        <f t="shared" si="12"/>
        <v>36147.952249381167</v>
      </c>
      <c r="M67" s="77"/>
    </row>
    <row r="68" spans="1:13" ht="15" customHeight="1" x14ac:dyDescent="0.25">
      <c r="A68" s="84"/>
      <c r="B68" s="75">
        <f t="shared" si="0"/>
        <v>59</v>
      </c>
      <c r="C68" s="76">
        <f t="shared" si="8"/>
        <v>29686.983692801699</v>
      </c>
      <c r="D68" s="76">
        <f t="shared" si="9"/>
        <v>4686.9836928016994</v>
      </c>
      <c r="E68" s="76">
        <f t="shared" si="10"/>
        <v>86.335224698636011</v>
      </c>
      <c r="F68" s="77"/>
      <c r="H68" s="84"/>
      <c r="I68" s="75">
        <f t="shared" si="1"/>
        <v>59</v>
      </c>
      <c r="J68" s="76">
        <f t="shared" si="11"/>
        <v>61826.300443441862</v>
      </c>
      <c r="K68" s="78">
        <f t="shared" si="2"/>
        <v>500</v>
      </c>
      <c r="L68" s="76">
        <f t="shared" si="12"/>
        <v>36826.300443441862</v>
      </c>
      <c r="M68" s="77"/>
    </row>
    <row r="69" spans="1:13" ht="15" customHeight="1" thickBot="1" x14ac:dyDescent="0.3">
      <c r="A69" s="85"/>
      <c r="B69" s="79">
        <f t="shared" si="0"/>
        <v>60</v>
      </c>
      <c r="C69" s="80">
        <f t="shared" si="8"/>
        <v>29773.570728572373</v>
      </c>
      <c r="D69" s="80">
        <f t="shared" si="9"/>
        <v>4773.5707285723729</v>
      </c>
      <c r="E69" s="80">
        <f t="shared" si="10"/>
        <v>86.587035770673538</v>
      </c>
      <c r="F69" s="81"/>
      <c r="H69" s="85"/>
      <c r="I69" s="79">
        <f t="shared" si="1"/>
        <v>60</v>
      </c>
      <c r="J69" s="80">
        <f t="shared" si="11"/>
        <v>62506.62715306857</v>
      </c>
      <c r="K69" s="82">
        <f t="shared" si="2"/>
        <v>500</v>
      </c>
      <c r="L69" s="80">
        <f t="shared" si="12"/>
        <v>37506.62715306857</v>
      </c>
      <c r="M69" s="81"/>
    </row>
    <row r="70" spans="1:13" ht="15" customHeight="1" x14ac:dyDescent="0.25">
      <c r="A70" s="83">
        <f>IF(B70="","",A58+1)</f>
        <v>6</v>
      </c>
      <c r="B70" s="71">
        <f t="shared" si="0"/>
        <v>61</v>
      </c>
      <c r="C70" s="72">
        <f t="shared" si="8"/>
        <v>29860.410309864044</v>
      </c>
      <c r="D70" s="72">
        <f t="shared" si="9"/>
        <v>4860.4103098640444</v>
      </c>
      <c r="E70" s="72">
        <f t="shared" si="10"/>
        <v>86.839581291671493</v>
      </c>
      <c r="F70" s="73"/>
      <c r="H70" s="83">
        <f>IF(I70="","",H58+1)</f>
        <v>6</v>
      </c>
      <c r="I70" s="71">
        <f t="shared" si="1"/>
        <v>61</v>
      </c>
      <c r="J70" s="72">
        <f t="shared" si="11"/>
        <v>63188.938148931687</v>
      </c>
      <c r="K70" s="74">
        <f t="shared" si="2"/>
        <v>500</v>
      </c>
      <c r="L70" s="72">
        <f t="shared" si="12"/>
        <v>38188.938148931687</v>
      </c>
      <c r="M70" s="73"/>
    </row>
    <row r="71" spans="1:13" ht="15" customHeight="1" x14ac:dyDescent="0.25">
      <c r="A71" s="84"/>
      <c r="B71" s="75">
        <f t="shared" si="0"/>
        <v>62</v>
      </c>
      <c r="C71" s="76">
        <f t="shared" si="8"/>
        <v>29947.503173267814</v>
      </c>
      <c r="D71" s="76">
        <f t="shared" si="9"/>
        <v>4947.5031732678144</v>
      </c>
      <c r="E71" s="76">
        <f t="shared" si="10"/>
        <v>87.092863403770025</v>
      </c>
      <c r="F71" s="77"/>
      <c r="H71" s="84"/>
      <c r="I71" s="75">
        <f t="shared" si="1"/>
        <v>62</v>
      </c>
      <c r="J71" s="76">
        <f t="shared" si="11"/>
        <v>63873.239218532741</v>
      </c>
      <c r="K71" s="78">
        <f t="shared" si="2"/>
        <v>500</v>
      </c>
      <c r="L71" s="76">
        <f t="shared" si="12"/>
        <v>38873.239218532741</v>
      </c>
      <c r="M71" s="77"/>
    </row>
    <row r="72" spans="1:13" ht="15" customHeight="1" x14ac:dyDescent="0.25">
      <c r="A72" s="84"/>
      <c r="B72" s="75">
        <f t="shared" si="0"/>
        <v>63</v>
      </c>
      <c r="C72" s="76">
        <f t="shared" si="8"/>
        <v>30034.850057523181</v>
      </c>
      <c r="D72" s="76">
        <f t="shared" si="9"/>
        <v>5034.850057523181</v>
      </c>
      <c r="E72" s="76">
        <f t="shared" si="10"/>
        <v>87.346884255366604</v>
      </c>
      <c r="F72" s="77"/>
      <c r="H72" s="84"/>
      <c r="I72" s="75">
        <f t="shared" si="1"/>
        <v>63</v>
      </c>
      <c r="J72" s="76">
        <f t="shared" si="11"/>
        <v>64559.536166253463</v>
      </c>
      <c r="K72" s="78">
        <f t="shared" si="2"/>
        <v>500</v>
      </c>
      <c r="L72" s="76">
        <f t="shared" si="12"/>
        <v>39559.536166253463</v>
      </c>
      <c r="M72" s="77"/>
    </row>
    <row r="73" spans="1:13" ht="15" customHeight="1" x14ac:dyDescent="0.25">
      <c r="A73" s="84"/>
      <c r="B73" s="75">
        <f t="shared" si="0"/>
        <v>64</v>
      </c>
      <c r="C73" s="76">
        <f t="shared" si="8"/>
        <v>30122.45170352429</v>
      </c>
      <c r="D73" s="76">
        <f t="shared" si="9"/>
        <v>5122.4517035242898</v>
      </c>
      <c r="E73" s="76">
        <f t="shared" si="10"/>
        <v>87.601646001108747</v>
      </c>
      <c r="F73" s="77"/>
      <c r="H73" s="84"/>
      <c r="I73" s="75">
        <f t="shared" si="1"/>
        <v>64</v>
      </c>
      <c r="J73" s="76">
        <f t="shared" si="11"/>
        <v>65247.834813405039</v>
      </c>
      <c r="K73" s="78">
        <f t="shared" si="2"/>
        <v>500</v>
      </c>
      <c r="L73" s="76">
        <f t="shared" si="12"/>
        <v>40247.834813405039</v>
      </c>
      <c r="M73" s="77"/>
    </row>
    <row r="74" spans="1:13" ht="15" customHeight="1" x14ac:dyDescent="0.25">
      <c r="A74" s="84"/>
      <c r="B74" s="75">
        <f t="shared" si="0"/>
        <v>65</v>
      </c>
      <c r="C74" s="76">
        <f t="shared" si="8"/>
        <v>30210.308854326235</v>
      </c>
      <c r="D74" s="76">
        <f t="shared" si="9"/>
        <v>5210.3088543262347</v>
      </c>
      <c r="E74" s="76">
        <f t="shared" si="10"/>
        <v>87.857150801944954</v>
      </c>
      <c r="F74" s="77"/>
      <c r="H74" s="84"/>
      <c r="I74" s="75">
        <f t="shared" si="1"/>
        <v>65</v>
      </c>
      <c r="J74" s="76">
        <f t="shared" si="11"/>
        <v>65938.140998277464</v>
      </c>
      <c r="K74" s="78">
        <f t="shared" ref="K74:K137" si="13">+IF(I74="","",K73*($L$7+1))</f>
        <v>500</v>
      </c>
      <c r="L74" s="76">
        <f t="shared" si="12"/>
        <v>40938.140998277464</v>
      </c>
      <c r="M74" s="77"/>
    </row>
    <row r="75" spans="1:13" ht="15" customHeight="1" x14ac:dyDescent="0.25">
      <c r="A75" s="84"/>
      <c r="B75" s="75">
        <f t="shared" ref="B75:B138" si="14">IF(OR(B74=$B$6,B74=""),"",B74+1)</f>
        <v>66</v>
      </c>
      <c r="C75" s="76">
        <f t="shared" si="8"/>
        <v>30298.422255151352</v>
      </c>
      <c r="D75" s="76">
        <f t="shared" si="9"/>
        <v>5298.4222551513521</v>
      </c>
      <c r="E75" s="76">
        <f t="shared" si="10"/>
        <v>88.113400825117424</v>
      </c>
      <c r="F75" s="77"/>
      <c r="H75" s="84"/>
      <c r="I75" s="75">
        <f t="shared" ref="I75:I129" si="15">IF(OR(I74=$I$6,I74=""),"",I74+1)</f>
        <v>66</v>
      </c>
      <c r="J75" s="76">
        <f t="shared" si="11"/>
        <v>66630.460576189114</v>
      </c>
      <c r="K75" s="78">
        <f t="shared" si="13"/>
        <v>500</v>
      </c>
      <c r="L75" s="76">
        <f t="shared" si="12"/>
        <v>41630.460576189114</v>
      </c>
      <c r="M75" s="77"/>
    </row>
    <row r="76" spans="1:13" ht="15" customHeight="1" x14ac:dyDescent="0.25">
      <c r="A76" s="84"/>
      <c r="B76" s="75">
        <f t="shared" si="14"/>
        <v>67</v>
      </c>
      <c r="C76" s="76">
        <f t="shared" si="8"/>
        <v>30386.792653395543</v>
      </c>
      <c r="D76" s="76">
        <f t="shared" si="9"/>
        <v>5386.7926533955433</v>
      </c>
      <c r="E76" s="76">
        <f t="shared" si="10"/>
        <v>88.370398244191165</v>
      </c>
      <c r="F76" s="77"/>
      <c r="H76" s="84"/>
      <c r="I76" s="75">
        <f t="shared" si="15"/>
        <v>67</v>
      </c>
      <c r="J76" s="76">
        <f t="shared" si="11"/>
        <v>67324.799419536328</v>
      </c>
      <c r="K76" s="78">
        <f t="shared" si="13"/>
        <v>500</v>
      </c>
      <c r="L76" s="76">
        <f t="shared" si="12"/>
        <v>42324.799419536328</v>
      </c>
      <c r="M76" s="77"/>
    </row>
    <row r="77" spans="1:13" ht="15" customHeight="1" x14ac:dyDescent="0.25">
      <c r="A77" s="84"/>
      <c r="B77" s="75">
        <f t="shared" si="14"/>
        <v>68</v>
      </c>
      <c r="C77" s="76">
        <f t="shared" si="8"/>
        <v>30475.420798634615</v>
      </c>
      <c r="D77" s="76">
        <f t="shared" si="9"/>
        <v>5475.4207986346155</v>
      </c>
      <c r="E77" s="76">
        <f t="shared" si="10"/>
        <v>88.628145239072182</v>
      </c>
      <c r="F77" s="77"/>
      <c r="H77" s="84"/>
      <c r="I77" s="75">
        <f t="shared" si="15"/>
        <v>68</v>
      </c>
      <c r="J77" s="76">
        <f t="shared" si="11"/>
        <v>68021.163417843316</v>
      </c>
      <c r="K77" s="78">
        <f t="shared" si="13"/>
        <v>500</v>
      </c>
      <c r="L77" s="76">
        <f t="shared" si="12"/>
        <v>43021.163417843316</v>
      </c>
      <c r="M77" s="77"/>
    </row>
    <row r="78" spans="1:13" ht="15" customHeight="1" x14ac:dyDescent="0.25">
      <c r="A78" s="84"/>
      <c r="B78" s="75">
        <f t="shared" si="14"/>
        <v>69</v>
      </c>
      <c r="C78" s="76">
        <f t="shared" si="8"/>
        <v>30564.307442630634</v>
      </c>
      <c r="D78" s="76">
        <f t="shared" si="9"/>
        <v>5564.3074426306339</v>
      </c>
      <c r="E78" s="76">
        <f t="shared" si="10"/>
        <v>88.886643996018392</v>
      </c>
      <c r="F78" s="77"/>
      <c r="H78" s="84"/>
      <c r="I78" s="75">
        <f t="shared" si="15"/>
        <v>69</v>
      </c>
      <c r="J78" s="76">
        <f t="shared" si="11"/>
        <v>68719.558477812025</v>
      </c>
      <c r="K78" s="78">
        <f t="shared" si="13"/>
        <v>500</v>
      </c>
      <c r="L78" s="76">
        <f t="shared" si="12"/>
        <v>43719.558477812025</v>
      </c>
      <c r="M78" s="77"/>
    </row>
    <row r="79" spans="1:13" ht="15" customHeight="1" x14ac:dyDescent="0.25">
      <c r="A79" s="84"/>
      <c r="B79" s="75">
        <f t="shared" si="14"/>
        <v>70</v>
      </c>
      <c r="C79" s="76">
        <f t="shared" si="8"/>
        <v>30653.453339338306</v>
      </c>
      <c r="D79" s="76">
        <f t="shared" si="9"/>
        <v>5653.4533393383063</v>
      </c>
      <c r="E79" s="76">
        <f t="shared" si="10"/>
        <v>89.145896707672364</v>
      </c>
      <c r="F79" s="77"/>
      <c r="H79" s="84"/>
      <c r="I79" s="75">
        <f t="shared" si="15"/>
        <v>70</v>
      </c>
      <c r="J79" s="76">
        <f t="shared" si="11"/>
        <v>69419.990523372311</v>
      </c>
      <c r="K79" s="78">
        <f t="shared" si="13"/>
        <v>500</v>
      </c>
      <c r="L79" s="76">
        <f t="shared" si="12"/>
        <v>44419.990523372311</v>
      </c>
      <c r="M79" s="77"/>
    </row>
    <row r="80" spans="1:13" ht="15" customHeight="1" x14ac:dyDescent="0.25">
      <c r="A80" s="84"/>
      <c r="B80" s="75">
        <f t="shared" si="14"/>
        <v>71</v>
      </c>
      <c r="C80" s="76">
        <f t="shared" si="8"/>
        <v>30742.859244911378</v>
      </c>
      <c r="D80" s="76">
        <f t="shared" si="9"/>
        <v>5742.8592449113785</v>
      </c>
      <c r="E80" s="76">
        <f t="shared" si="10"/>
        <v>89.405905573072232</v>
      </c>
      <c r="F80" s="77"/>
      <c r="H80" s="84"/>
      <c r="I80" s="75">
        <f t="shared" si="15"/>
        <v>71</v>
      </c>
      <c r="J80" s="76">
        <f t="shared" si="11"/>
        <v>70122.465495732147</v>
      </c>
      <c r="K80" s="78">
        <f t="shared" si="13"/>
        <v>500</v>
      </c>
      <c r="L80" s="76">
        <f t="shared" si="12"/>
        <v>45122.465495732147</v>
      </c>
      <c r="M80" s="77"/>
    </row>
    <row r="81" spans="1:13" ht="15" customHeight="1" thickBot="1" x14ac:dyDescent="0.3">
      <c r="A81" s="85"/>
      <c r="B81" s="79">
        <f t="shared" si="14"/>
        <v>72</v>
      </c>
      <c r="C81" s="80">
        <f t="shared" si="8"/>
        <v>30832.525917709037</v>
      </c>
      <c r="D81" s="80">
        <f t="shared" si="9"/>
        <v>5832.5259177090375</v>
      </c>
      <c r="E81" s="80">
        <f t="shared" si="10"/>
        <v>89.666672797658975</v>
      </c>
      <c r="F81" s="81"/>
      <c r="H81" s="85"/>
      <c r="I81" s="79">
        <f t="shared" si="15"/>
        <v>72</v>
      </c>
      <c r="J81" s="80">
        <f t="shared" si="11"/>
        <v>70826.989353428027</v>
      </c>
      <c r="K81" s="82">
        <f t="shared" si="13"/>
        <v>500</v>
      </c>
      <c r="L81" s="80">
        <f t="shared" si="12"/>
        <v>45826.989353428027</v>
      </c>
      <c r="M81" s="81"/>
    </row>
    <row r="82" spans="1:13" ht="15" customHeight="1" x14ac:dyDescent="0.25">
      <c r="A82" s="83">
        <f>IF(B82="","",A70+1)</f>
        <v>7</v>
      </c>
      <c r="B82" s="71">
        <f t="shared" si="14"/>
        <v>73</v>
      </c>
      <c r="C82" s="72">
        <f t="shared" si="8"/>
        <v>30922.454118302358</v>
      </c>
      <c r="D82" s="72">
        <f t="shared" si="9"/>
        <v>5922.4541183023575</v>
      </c>
      <c r="E82" s="72">
        <f t="shared" si="10"/>
        <v>89.928200593320071</v>
      </c>
      <c r="F82" s="73"/>
      <c r="H82" s="83">
        <f>IF(I82="","",H70+1)</f>
        <v>7</v>
      </c>
      <c r="I82" s="71">
        <f t="shared" si="15"/>
        <v>73</v>
      </c>
      <c r="J82" s="72">
        <f t="shared" si="11"/>
        <v>71533.568072375521</v>
      </c>
      <c r="K82" s="74">
        <f t="shared" si="13"/>
        <v>500</v>
      </c>
      <c r="L82" s="72">
        <f t="shared" si="12"/>
        <v>46533.568072375521</v>
      </c>
      <c r="M82" s="73"/>
    </row>
    <row r="83" spans="1:13" ht="15" customHeight="1" x14ac:dyDescent="0.25">
      <c r="A83" s="84"/>
      <c r="B83" s="75">
        <f t="shared" si="14"/>
        <v>74</v>
      </c>
      <c r="C83" s="76">
        <f t="shared" si="8"/>
        <v>31012.64460948074</v>
      </c>
      <c r="D83" s="76">
        <f t="shared" si="9"/>
        <v>6012.6446094807397</v>
      </c>
      <c r="E83" s="76">
        <f t="shared" si="10"/>
        <v>90.190491178382217</v>
      </c>
      <c r="F83" s="77"/>
      <c r="H83" s="84"/>
      <c r="I83" s="75">
        <f t="shared" si="15"/>
        <v>74</v>
      </c>
      <c r="J83" s="76">
        <f t="shared" si="11"/>
        <v>72242.207645919945</v>
      </c>
      <c r="K83" s="78">
        <f t="shared" si="13"/>
        <v>500</v>
      </c>
      <c r="L83" s="76">
        <f t="shared" si="12"/>
        <v>47242.207645919945</v>
      </c>
      <c r="M83" s="77"/>
    </row>
    <row r="84" spans="1:13" ht="15" customHeight="1" x14ac:dyDescent="0.25">
      <c r="A84" s="84"/>
      <c r="B84" s="75">
        <f t="shared" si="14"/>
        <v>75</v>
      </c>
      <c r="C84" s="76">
        <f t="shared" si="8"/>
        <v>31103.098156258391</v>
      </c>
      <c r="D84" s="76">
        <f t="shared" si="9"/>
        <v>6103.0981562583911</v>
      </c>
      <c r="E84" s="76">
        <f t="shared" si="10"/>
        <v>90.453546777651354</v>
      </c>
      <c r="F84" s="77"/>
      <c r="H84" s="84"/>
      <c r="I84" s="75">
        <f t="shared" si="15"/>
        <v>75</v>
      </c>
      <c r="J84" s="76">
        <f t="shared" si="11"/>
        <v>72952.914084887219</v>
      </c>
      <c r="K84" s="78">
        <f t="shared" si="13"/>
        <v>500</v>
      </c>
      <c r="L84" s="76">
        <f t="shared" si="12"/>
        <v>47952.914084887219</v>
      </c>
      <c r="M84" s="77"/>
    </row>
    <row r="85" spans="1:13" ht="15" customHeight="1" x14ac:dyDescent="0.25">
      <c r="A85" s="84"/>
      <c r="B85" s="75">
        <f t="shared" si="14"/>
        <v>76</v>
      </c>
      <c r="C85" s="76">
        <f t="shared" si="8"/>
        <v>31193.815525880811</v>
      </c>
      <c r="D85" s="76">
        <f t="shared" si="9"/>
        <v>6193.815525880811</v>
      </c>
      <c r="E85" s="76">
        <f t="shared" si="10"/>
        <v>90.717369622419938</v>
      </c>
      <c r="F85" s="77"/>
      <c r="H85" s="84"/>
      <c r="I85" s="75">
        <f t="shared" si="15"/>
        <v>76</v>
      </c>
      <c r="J85" s="76">
        <f t="shared" si="11"/>
        <v>73665.693417634815</v>
      </c>
      <c r="K85" s="78">
        <f t="shared" si="13"/>
        <v>500</v>
      </c>
      <c r="L85" s="76">
        <f t="shared" si="12"/>
        <v>48665.693417634815</v>
      </c>
      <c r="M85" s="77"/>
    </row>
    <row r="86" spans="1:13" ht="15" customHeight="1" x14ac:dyDescent="0.25">
      <c r="A86" s="84"/>
      <c r="B86" s="75">
        <f t="shared" si="14"/>
        <v>77</v>
      </c>
      <c r="C86" s="76">
        <f t="shared" si="8"/>
        <v>31284.797487831296</v>
      </c>
      <c r="D86" s="76">
        <f t="shared" si="9"/>
        <v>6284.7974878312962</v>
      </c>
      <c r="E86" s="76">
        <f t="shared" si="10"/>
        <v>90.981961950485129</v>
      </c>
      <c r="F86" s="77"/>
      <c r="H86" s="84"/>
      <c r="I86" s="75">
        <f t="shared" si="15"/>
        <v>77</v>
      </c>
      <c r="J86" s="76">
        <f t="shared" si="11"/>
        <v>74380.551690102919</v>
      </c>
      <c r="K86" s="78">
        <f t="shared" si="13"/>
        <v>500</v>
      </c>
      <c r="L86" s="76">
        <f t="shared" si="12"/>
        <v>49380.551690102919</v>
      </c>
      <c r="M86" s="77"/>
    </row>
    <row r="87" spans="1:13" ht="15" customHeight="1" x14ac:dyDescent="0.25">
      <c r="A87" s="84"/>
      <c r="B87" s="75">
        <f t="shared" si="14"/>
        <v>78</v>
      </c>
      <c r="C87" s="76">
        <f t="shared" si="8"/>
        <v>31376.04481383747</v>
      </c>
      <c r="D87" s="76">
        <f t="shared" si="9"/>
        <v>6376.0448138374704</v>
      </c>
      <c r="E87" s="76">
        <f t="shared" si="10"/>
        <v>91.247326006174262</v>
      </c>
      <c r="F87" s="77"/>
      <c r="H87" s="84"/>
      <c r="I87" s="75">
        <f t="shared" si="15"/>
        <v>78</v>
      </c>
      <c r="J87" s="76">
        <f t="shared" si="11"/>
        <v>75097.494965865713</v>
      </c>
      <c r="K87" s="78">
        <f t="shared" si="13"/>
        <v>500</v>
      </c>
      <c r="L87" s="76">
        <f t="shared" si="12"/>
        <v>50097.494965865713</v>
      </c>
      <c r="M87" s="77"/>
    </row>
    <row r="88" spans="1:13" ht="15" customHeight="1" x14ac:dyDescent="0.25">
      <c r="A88" s="84"/>
      <c r="B88" s="75">
        <f t="shared" si="14"/>
        <v>79</v>
      </c>
      <c r="C88" s="76">
        <f t="shared" si="8"/>
        <v>31467.55827787783</v>
      </c>
      <c r="D88" s="76">
        <f t="shared" si="9"/>
        <v>6467.5582778778298</v>
      </c>
      <c r="E88" s="76">
        <f t="shared" si="10"/>
        <v>91.513464040359395</v>
      </c>
      <c r="F88" s="77"/>
      <c r="H88" s="84"/>
      <c r="I88" s="75">
        <f t="shared" si="15"/>
        <v>79</v>
      </c>
      <c r="J88" s="76">
        <f t="shared" si="11"/>
        <v>75816.529326182819</v>
      </c>
      <c r="K88" s="78">
        <f t="shared" si="13"/>
        <v>500</v>
      </c>
      <c r="L88" s="76">
        <f t="shared" si="12"/>
        <v>50816.529326182819</v>
      </c>
      <c r="M88" s="77"/>
    </row>
    <row r="89" spans="1:13" ht="15" customHeight="1" x14ac:dyDescent="0.25">
      <c r="A89" s="84"/>
      <c r="B89" s="75">
        <f t="shared" si="14"/>
        <v>80</v>
      </c>
      <c r="C89" s="76">
        <f t="shared" si="8"/>
        <v>31559.338656188309</v>
      </c>
      <c r="D89" s="76">
        <f t="shared" si="9"/>
        <v>6559.338656188309</v>
      </c>
      <c r="E89" s="76">
        <f t="shared" si="10"/>
        <v>91.780378310479136</v>
      </c>
      <c r="F89" s="77"/>
      <c r="H89" s="84"/>
      <c r="I89" s="75">
        <f t="shared" si="15"/>
        <v>80</v>
      </c>
      <c r="J89" s="76">
        <f t="shared" si="11"/>
        <v>76537.660870050851</v>
      </c>
      <c r="K89" s="78">
        <f t="shared" si="13"/>
        <v>500</v>
      </c>
      <c r="L89" s="76">
        <f t="shared" si="12"/>
        <v>51537.660870050851</v>
      </c>
      <c r="M89" s="77"/>
    </row>
    <row r="90" spans="1:13" ht="15" customHeight="1" x14ac:dyDescent="0.25">
      <c r="A90" s="84"/>
      <c r="B90" s="75">
        <f t="shared" si="14"/>
        <v>81</v>
      </c>
      <c r="C90" s="76">
        <f t="shared" si="8"/>
        <v>31651.386727268859</v>
      </c>
      <c r="D90" s="76">
        <f t="shared" si="9"/>
        <v>6651.3867272688585</v>
      </c>
      <c r="E90" s="76">
        <f t="shared" si="10"/>
        <v>92.048071080549562</v>
      </c>
      <c r="F90" s="77"/>
      <c r="H90" s="84"/>
      <c r="I90" s="75">
        <f t="shared" si="15"/>
        <v>81</v>
      </c>
      <c r="J90" s="76">
        <f t="shared" si="11"/>
        <v>77260.895714255166</v>
      </c>
      <c r="K90" s="78">
        <f t="shared" si="13"/>
        <v>500</v>
      </c>
      <c r="L90" s="76">
        <f t="shared" si="12"/>
        <v>52260.895714255166</v>
      </c>
      <c r="M90" s="77"/>
    </row>
    <row r="91" spans="1:13" ht="15" customHeight="1" x14ac:dyDescent="0.25">
      <c r="A91" s="84"/>
      <c r="B91" s="75">
        <f t="shared" si="14"/>
        <v>82</v>
      </c>
      <c r="C91" s="76">
        <f t="shared" si="8"/>
        <v>31743.703271890059</v>
      </c>
      <c r="D91" s="76">
        <f t="shared" si="9"/>
        <v>6743.7032718900591</v>
      </c>
      <c r="E91" s="76">
        <f t="shared" si="10"/>
        <v>92.316544621200592</v>
      </c>
      <c r="F91" s="77"/>
      <c r="H91" s="84"/>
      <c r="I91" s="75">
        <f t="shared" si="15"/>
        <v>82</v>
      </c>
      <c r="J91" s="76">
        <f t="shared" si="11"/>
        <v>77986.239993421739</v>
      </c>
      <c r="K91" s="78">
        <f t="shared" si="13"/>
        <v>500</v>
      </c>
      <c r="L91" s="76">
        <f t="shared" si="12"/>
        <v>52986.239993421739</v>
      </c>
      <c r="M91" s="77"/>
    </row>
    <row r="92" spans="1:13" ht="15" customHeight="1" x14ac:dyDescent="0.25">
      <c r="A92" s="84"/>
      <c r="B92" s="75">
        <f t="shared" si="14"/>
        <v>83</v>
      </c>
      <c r="C92" s="76">
        <f t="shared" si="8"/>
        <v>31836.289073099739</v>
      </c>
      <c r="D92" s="76">
        <f t="shared" si="9"/>
        <v>6836.2890730997387</v>
      </c>
      <c r="E92" s="76">
        <f t="shared" si="10"/>
        <v>92.58580120967963</v>
      </c>
      <c r="F92" s="77"/>
      <c r="H92" s="84"/>
      <c r="I92" s="75">
        <f t="shared" si="15"/>
        <v>83</v>
      </c>
      <c r="J92" s="76">
        <f t="shared" si="11"/>
        <v>78713.699860069217</v>
      </c>
      <c r="K92" s="78">
        <f t="shared" si="13"/>
        <v>500</v>
      </c>
      <c r="L92" s="76">
        <f t="shared" si="12"/>
        <v>53713.699860069217</v>
      </c>
      <c r="M92" s="77"/>
    </row>
    <row r="93" spans="1:13" ht="15" customHeight="1" thickBot="1" x14ac:dyDescent="0.3">
      <c r="A93" s="85"/>
      <c r="B93" s="79">
        <f t="shared" si="14"/>
        <v>84</v>
      </c>
      <c r="C93" s="80">
        <f t="shared" si="8"/>
        <v>31929.144916229612</v>
      </c>
      <c r="D93" s="80">
        <f t="shared" si="9"/>
        <v>6929.1449162296121</v>
      </c>
      <c r="E93" s="80">
        <f t="shared" si="10"/>
        <v>92.855843129873392</v>
      </c>
      <c r="F93" s="81"/>
      <c r="H93" s="85"/>
      <c r="I93" s="79">
        <f t="shared" si="15"/>
        <v>84</v>
      </c>
      <c r="J93" s="80">
        <f t="shared" si="11"/>
        <v>79443.281484661085</v>
      </c>
      <c r="K93" s="82">
        <f t="shared" si="13"/>
        <v>500</v>
      </c>
      <c r="L93" s="80">
        <f t="shared" si="12"/>
        <v>54443.281484661085</v>
      </c>
      <c r="M93" s="81"/>
    </row>
    <row r="94" spans="1:13" ht="15" customHeight="1" x14ac:dyDescent="0.25">
      <c r="A94" s="83">
        <f>IF(B94="","",A82+1)</f>
        <v>8</v>
      </c>
      <c r="B94" s="71">
        <f t="shared" si="14"/>
        <v>85</v>
      </c>
      <c r="C94" s="72">
        <f t="shared" si="8"/>
        <v>32022.271588901949</v>
      </c>
      <c r="D94" s="72">
        <f t="shared" si="9"/>
        <v>7022.2715889019491</v>
      </c>
      <c r="E94" s="72">
        <f t="shared" si="10"/>
        <v>93.126672672337008</v>
      </c>
      <c r="F94" s="73"/>
      <c r="H94" s="83">
        <f>IF(I94="","",H82+1)</f>
        <v>8</v>
      </c>
      <c r="I94" s="71">
        <f t="shared" si="15"/>
        <v>85</v>
      </c>
      <c r="J94" s="72">
        <f t="shared" si="11"/>
        <v>80174.991055658014</v>
      </c>
      <c r="K94" s="74">
        <f t="shared" si="13"/>
        <v>500</v>
      </c>
      <c r="L94" s="72">
        <f t="shared" si="12"/>
        <v>55174.991055658014</v>
      </c>
      <c r="M94" s="73"/>
    </row>
    <row r="95" spans="1:13" ht="15" customHeight="1" x14ac:dyDescent="0.25">
      <c r="A95" s="84"/>
      <c r="B95" s="75">
        <f t="shared" si="14"/>
        <v>86</v>
      </c>
      <c r="C95" s="76">
        <f t="shared" si="8"/>
        <v>32115.669881036247</v>
      </c>
      <c r="D95" s="76">
        <f t="shared" si="9"/>
        <v>7115.6698810362468</v>
      </c>
      <c r="E95" s="76">
        <f t="shared" si="10"/>
        <v>93.398292134297662</v>
      </c>
      <c r="F95" s="77"/>
      <c r="H95" s="84"/>
      <c r="I95" s="75">
        <f t="shared" si="15"/>
        <v>86</v>
      </c>
      <c r="J95" s="76">
        <f t="shared" si="11"/>
        <v>80908.834779570345</v>
      </c>
      <c r="K95" s="78">
        <f t="shared" si="13"/>
        <v>500</v>
      </c>
      <c r="L95" s="76">
        <f t="shared" si="12"/>
        <v>55908.834779570345</v>
      </c>
      <c r="M95" s="77"/>
    </row>
    <row r="96" spans="1:13" ht="15" customHeight="1" x14ac:dyDescent="0.25">
      <c r="A96" s="84"/>
      <c r="B96" s="75">
        <f t="shared" si="14"/>
        <v>87</v>
      </c>
      <c r="C96" s="76">
        <f t="shared" si="8"/>
        <v>32209.340584855938</v>
      </c>
      <c r="D96" s="76">
        <f t="shared" si="9"/>
        <v>7209.3405848559378</v>
      </c>
      <c r="E96" s="76">
        <f t="shared" si="10"/>
        <v>93.670703819690971</v>
      </c>
      <c r="F96" s="77"/>
      <c r="H96" s="84"/>
      <c r="I96" s="75">
        <f t="shared" si="15"/>
        <v>87</v>
      </c>
      <c r="J96" s="76">
        <f t="shared" si="11"/>
        <v>81644.818881010753</v>
      </c>
      <c r="K96" s="78">
        <f t="shared" si="13"/>
        <v>500</v>
      </c>
      <c r="L96" s="76">
        <f t="shared" si="12"/>
        <v>56644.818881010753</v>
      </c>
      <c r="M96" s="77"/>
    </row>
    <row r="97" spans="1:13" ht="15" customHeight="1" x14ac:dyDescent="0.25">
      <c r="A97" s="84"/>
      <c r="B97" s="75">
        <f t="shared" si="14"/>
        <v>88</v>
      </c>
      <c r="C97" s="76">
        <f t="shared" si="8"/>
        <v>32303.284494895102</v>
      </c>
      <c r="D97" s="76">
        <f t="shared" si="9"/>
        <v>7303.2844948951024</v>
      </c>
      <c r="E97" s="76">
        <f t="shared" si="10"/>
        <v>93.943910039164621</v>
      </c>
      <c r="F97" s="77"/>
      <c r="H97" s="84"/>
      <c r="I97" s="75">
        <f t="shared" si="15"/>
        <v>88</v>
      </c>
      <c r="J97" s="76">
        <f t="shared" si="11"/>
        <v>82382.94960274703</v>
      </c>
      <c r="K97" s="78">
        <f t="shared" si="13"/>
        <v>500</v>
      </c>
      <c r="L97" s="76">
        <f t="shared" si="12"/>
        <v>57382.94960274703</v>
      </c>
      <c r="M97" s="77"/>
    </row>
    <row r="98" spans="1:13" ht="15" customHeight="1" x14ac:dyDescent="0.25">
      <c r="A98" s="84"/>
      <c r="B98" s="75">
        <f t="shared" si="14"/>
        <v>89</v>
      </c>
      <c r="C98" s="76">
        <f t="shared" ref="C98:C161" si="16">IF(B98="","",C97*(1+$B$5/12))</f>
        <v>32397.502408005214</v>
      </c>
      <c r="D98" s="76">
        <f t="shared" ref="D98:D161" si="17">IF(B98="","",C98-C97+D97)</f>
        <v>7397.5024080052135</v>
      </c>
      <c r="E98" s="76">
        <f t="shared" ref="E98:E161" si="18">IF(B98="","",C98-C97)</f>
        <v>94.217913110111112</v>
      </c>
      <c r="F98" s="77"/>
      <c r="H98" s="84"/>
      <c r="I98" s="75">
        <f t="shared" si="15"/>
        <v>89</v>
      </c>
      <c r="J98" s="76">
        <f t="shared" ref="J98:J129" si="19">IF(I98="","",J97*(1+$I$5/12)+K98)</f>
        <v>83123.233205755037</v>
      </c>
      <c r="K98" s="78">
        <f t="shared" si="13"/>
        <v>500</v>
      </c>
      <c r="L98" s="76">
        <f t="shared" ref="L98:L129" si="20">+IF(I98="","",J98-J97+L97)</f>
        <v>58123.233205755037</v>
      </c>
      <c r="M98" s="77"/>
    </row>
    <row r="99" spans="1:13" ht="15" customHeight="1" x14ac:dyDescent="0.25">
      <c r="A99" s="84"/>
      <c r="B99" s="75">
        <f t="shared" si="14"/>
        <v>90</v>
      </c>
      <c r="C99" s="76">
        <f t="shared" si="16"/>
        <v>32491.995123361896</v>
      </c>
      <c r="D99" s="76">
        <f t="shared" si="17"/>
        <v>7491.9951233618958</v>
      </c>
      <c r="E99" s="76">
        <f t="shared" si="18"/>
        <v>94.492715356682311</v>
      </c>
      <c r="F99" s="77"/>
      <c r="H99" s="84"/>
      <c r="I99" s="75">
        <f t="shared" si="15"/>
        <v>90</v>
      </c>
      <c r="J99" s="76">
        <f t="shared" si="19"/>
        <v>83865.675969271819</v>
      </c>
      <c r="K99" s="78">
        <f t="shared" si="13"/>
        <v>500</v>
      </c>
      <c r="L99" s="76">
        <f t="shared" si="20"/>
        <v>58865.675969271819</v>
      </c>
      <c r="M99" s="77"/>
    </row>
    <row r="100" spans="1:13" ht="15" customHeight="1" x14ac:dyDescent="0.25">
      <c r="A100" s="84"/>
      <c r="B100" s="75">
        <f t="shared" si="14"/>
        <v>91</v>
      </c>
      <c r="C100" s="76">
        <f t="shared" si="16"/>
        <v>32586.763442471703</v>
      </c>
      <c r="D100" s="76">
        <f t="shared" si="17"/>
        <v>7586.7634424717035</v>
      </c>
      <c r="E100" s="76">
        <f t="shared" si="18"/>
        <v>94.768319109807635</v>
      </c>
      <c r="F100" s="77"/>
      <c r="H100" s="84"/>
      <c r="I100" s="75">
        <f t="shared" si="15"/>
        <v>91</v>
      </c>
      <c r="J100" s="76">
        <f t="shared" si="19"/>
        <v>84610.284190848863</v>
      </c>
      <c r="K100" s="78">
        <f t="shared" si="13"/>
        <v>500</v>
      </c>
      <c r="L100" s="76">
        <f t="shared" si="20"/>
        <v>59610.284190848863</v>
      </c>
      <c r="M100" s="77"/>
    </row>
    <row r="101" spans="1:13" ht="15" customHeight="1" x14ac:dyDescent="0.25">
      <c r="A101" s="84"/>
      <c r="B101" s="75">
        <f t="shared" si="14"/>
        <v>92</v>
      </c>
      <c r="C101" s="76">
        <f t="shared" si="16"/>
        <v>32681.808169178912</v>
      </c>
      <c r="D101" s="76">
        <f t="shared" si="17"/>
        <v>7681.8081691789121</v>
      </c>
      <c r="E101" s="76">
        <f t="shared" si="18"/>
        <v>95.044726707208611</v>
      </c>
      <c r="F101" s="77"/>
      <c r="H101" s="84"/>
      <c r="I101" s="75">
        <f t="shared" si="15"/>
        <v>92</v>
      </c>
      <c r="J101" s="76">
        <f t="shared" si="19"/>
        <v>85357.064186405507</v>
      </c>
      <c r="K101" s="78">
        <f t="shared" si="13"/>
        <v>500</v>
      </c>
      <c r="L101" s="76">
        <f t="shared" si="20"/>
        <v>60357.064186405507</v>
      </c>
      <c r="M101" s="77"/>
    </row>
    <row r="102" spans="1:13" ht="15" customHeight="1" x14ac:dyDescent="0.25">
      <c r="A102" s="84"/>
      <c r="B102" s="75">
        <f t="shared" si="14"/>
        <v>93</v>
      </c>
      <c r="C102" s="76">
        <f t="shared" si="16"/>
        <v>32777.130109672347</v>
      </c>
      <c r="D102" s="76">
        <f t="shared" si="17"/>
        <v>7777.1301096723473</v>
      </c>
      <c r="E102" s="76">
        <f t="shared" si="18"/>
        <v>95.32194049343525</v>
      </c>
      <c r="F102" s="77"/>
      <c r="H102" s="84"/>
      <c r="I102" s="75">
        <f t="shared" si="15"/>
        <v>93</v>
      </c>
      <c r="J102" s="76">
        <f t="shared" si="19"/>
        <v>86106.022290282519</v>
      </c>
      <c r="K102" s="78">
        <f t="shared" si="13"/>
        <v>500</v>
      </c>
      <c r="L102" s="76">
        <f t="shared" si="20"/>
        <v>61106.022290282519</v>
      </c>
      <c r="M102" s="77"/>
    </row>
    <row r="103" spans="1:13" ht="15" customHeight="1" x14ac:dyDescent="0.25">
      <c r="A103" s="84"/>
      <c r="B103" s="75">
        <f t="shared" si="14"/>
        <v>94</v>
      </c>
      <c r="C103" s="76">
        <f t="shared" si="16"/>
        <v>32872.730072492224</v>
      </c>
      <c r="D103" s="76">
        <f t="shared" si="17"/>
        <v>7872.7300724922243</v>
      </c>
      <c r="E103" s="76">
        <f t="shared" si="18"/>
        <v>95.599962819876964</v>
      </c>
      <c r="F103" s="77"/>
      <c r="H103" s="84"/>
      <c r="I103" s="75">
        <f t="shared" si="15"/>
        <v>94</v>
      </c>
      <c r="J103" s="76">
        <f t="shared" si="19"/>
        <v>86857.16485529585</v>
      </c>
      <c r="K103" s="78">
        <f t="shared" si="13"/>
        <v>500</v>
      </c>
      <c r="L103" s="76">
        <f t="shared" si="20"/>
        <v>61857.16485529585</v>
      </c>
      <c r="M103" s="77"/>
    </row>
    <row r="104" spans="1:13" ht="15" customHeight="1" x14ac:dyDescent="0.25">
      <c r="A104" s="84"/>
      <c r="B104" s="75">
        <f t="shared" si="14"/>
        <v>95</v>
      </c>
      <c r="C104" s="76">
        <f t="shared" si="16"/>
        <v>32968.60886853699</v>
      </c>
      <c r="D104" s="76">
        <f t="shared" si="17"/>
        <v>7968.6088685369905</v>
      </c>
      <c r="E104" s="76">
        <f t="shared" si="18"/>
        <v>95.878796044766204</v>
      </c>
      <c r="F104" s="77"/>
      <c r="H104" s="84"/>
      <c r="I104" s="75">
        <f t="shared" si="15"/>
        <v>95</v>
      </c>
      <c r="J104" s="76">
        <f t="shared" si="19"/>
        <v>87610.498252790465</v>
      </c>
      <c r="K104" s="78">
        <f t="shared" si="13"/>
        <v>500</v>
      </c>
      <c r="L104" s="76">
        <f t="shared" si="20"/>
        <v>62610.498252790465</v>
      </c>
      <c r="M104" s="77"/>
    </row>
    <row r="105" spans="1:13" ht="15" customHeight="1" thickBot="1" x14ac:dyDescent="0.3">
      <c r="A105" s="85"/>
      <c r="B105" s="79">
        <f t="shared" si="14"/>
        <v>96</v>
      </c>
      <c r="C105" s="80">
        <f t="shared" si="16"/>
        <v>33064.767311070224</v>
      </c>
      <c r="D105" s="80">
        <f t="shared" si="17"/>
        <v>8064.7673110702235</v>
      </c>
      <c r="E105" s="80">
        <f t="shared" si="18"/>
        <v>96.158442533233028</v>
      </c>
      <c r="F105" s="81"/>
      <c r="H105" s="85"/>
      <c r="I105" s="79">
        <f t="shared" si="15"/>
        <v>96</v>
      </c>
      <c r="J105" s="80">
        <f t="shared" si="19"/>
        <v>88366.028872694442</v>
      </c>
      <c r="K105" s="82">
        <f t="shared" si="13"/>
        <v>500</v>
      </c>
      <c r="L105" s="80">
        <f t="shared" si="20"/>
        <v>63366.028872694442</v>
      </c>
      <c r="M105" s="81"/>
    </row>
    <row r="106" spans="1:13" ht="15" customHeight="1" x14ac:dyDescent="0.25">
      <c r="A106" s="83">
        <f>IF(B106="","",A94+1)</f>
        <v>9</v>
      </c>
      <c r="B106" s="71">
        <f t="shared" si="14"/>
        <v>97</v>
      </c>
      <c r="C106" s="72">
        <f t="shared" si="16"/>
        <v>33161.206215727514</v>
      </c>
      <c r="D106" s="72">
        <f t="shared" si="17"/>
        <v>8161.2062157275141</v>
      </c>
      <c r="E106" s="72">
        <f t="shared" si="18"/>
        <v>96.43890465729055</v>
      </c>
      <c r="F106" s="73"/>
      <c r="H106" s="83">
        <f>IF(I106="","",H94+1)</f>
        <v>9</v>
      </c>
      <c r="I106" s="71">
        <f t="shared" si="15"/>
        <v>97</v>
      </c>
      <c r="J106" s="72">
        <f t="shared" si="19"/>
        <v>89123.763123573139</v>
      </c>
      <c r="K106" s="74">
        <f t="shared" si="13"/>
        <v>500</v>
      </c>
      <c r="L106" s="72">
        <f t="shared" si="20"/>
        <v>64123.763123573139</v>
      </c>
      <c r="M106" s="73"/>
    </row>
    <row r="107" spans="1:13" ht="15" customHeight="1" x14ac:dyDescent="0.25">
      <c r="A107" s="84"/>
      <c r="B107" s="75">
        <f t="shared" si="14"/>
        <v>98</v>
      </c>
      <c r="C107" s="76">
        <f t="shared" si="16"/>
        <v>33257.926400523385</v>
      </c>
      <c r="D107" s="76">
        <f t="shared" si="17"/>
        <v>8257.9264005233854</v>
      </c>
      <c r="E107" s="76">
        <f t="shared" si="18"/>
        <v>96.720184795871319</v>
      </c>
      <c r="F107" s="77"/>
      <c r="H107" s="84"/>
      <c r="I107" s="75">
        <f t="shared" si="15"/>
        <v>98</v>
      </c>
      <c r="J107" s="76">
        <f t="shared" si="19"/>
        <v>89883.707432683557</v>
      </c>
      <c r="K107" s="78">
        <f t="shared" si="13"/>
        <v>500</v>
      </c>
      <c r="L107" s="76">
        <f t="shared" si="20"/>
        <v>64883.707432683557</v>
      </c>
      <c r="M107" s="77"/>
    </row>
    <row r="108" spans="1:13" ht="15" customHeight="1" x14ac:dyDescent="0.25">
      <c r="A108" s="84"/>
      <c r="B108" s="75">
        <f t="shared" si="14"/>
        <v>99</v>
      </c>
      <c r="C108" s="76">
        <f t="shared" si="16"/>
        <v>33354.928685858249</v>
      </c>
      <c r="D108" s="76">
        <f t="shared" si="17"/>
        <v>8354.9286858582491</v>
      </c>
      <c r="E108" s="76">
        <f t="shared" si="18"/>
        <v>97.0022853348637</v>
      </c>
      <c r="F108" s="77"/>
      <c r="H108" s="84"/>
      <c r="I108" s="75">
        <f t="shared" si="15"/>
        <v>99</v>
      </c>
      <c r="J108" s="76">
        <f t="shared" si="19"/>
        <v>90645.868246028884</v>
      </c>
      <c r="K108" s="78">
        <f t="shared" si="13"/>
        <v>500</v>
      </c>
      <c r="L108" s="76">
        <f t="shared" si="20"/>
        <v>65645.868246028884</v>
      </c>
      <c r="M108" s="77"/>
    </row>
    <row r="109" spans="1:13" ht="15" customHeight="1" x14ac:dyDescent="0.25">
      <c r="A109" s="84"/>
      <c r="B109" s="75">
        <f t="shared" si="14"/>
        <v>100</v>
      </c>
      <c r="C109" s="76">
        <f t="shared" si="16"/>
        <v>33452.213894525339</v>
      </c>
      <c r="D109" s="76">
        <f t="shared" si="17"/>
        <v>8452.2138945253391</v>
      </c>
      <c r="E109" s="76">
        <f t="shared" si="18"/>
        <v>97.285208667090046</v>
      </c>
      <c r="F109" s="77"/>
      <c r="H109" s="84"/>
      <c r="I109" s="75">
        <f t="shared" si="15"/>
        <v>100</v>
      </c>
      <c r="J109" s="76">
        <f t="shared" si="19"/>
        <v>91410.252028413131</v>
      </c>
      <c r="K109" s="78">
        <f t="shared" si="13"/>
        <v>500</v>
      </c>
      <c r="L109" s="76">
        <f t="shared" si="20"/>
        <v>66410.252028413131</v>
      </c>
      <c r="M109" s="77"/>
    </row>
    <row r="110" spans="1:13" ht="15" customHeight="1" x14ac:dyDescent="0.25">
      <c r="A110" s="84"/>
      <c r="B110" s="75">
        <f t="shared" si="14"/>
        <v>101</v>
      </c>
      <c r="C110" s="76">
        <f t="shared" si="16"/>
        <v>33549.782851717704</v>
      </c>
      <c r="D110" s="76">
        <f t="shared" si="17"/>
        <v>8549.782851717704</v>
      </c>
      <c r="E110" s="76">
        <f t="shared" si="18"/>
        <v>97.568957192364905</v>
      </c>
      <c r="F110" s="77"/>
      <c r="H110" s="84"/>
      <c r="I110" s="75">
        <f t="shared" si="15"/>
        <v>101</v>
      </c>
      <c r="J110" s="76">
        <f t="shared" si="19"/>
        <v>92176.865263496002</v>
      </c>
      <c r="K110" s="78">
        <f t="shared" si="13"/>
        <v>500</v>
      </c>
      <c r="L110" s="76">
        <f t="shared" si="20"/>
        <v>67176.865263496002</v>
      </c>
      <c r="M110" s="77"/>
    </row>
    <row r="111" spans="1:13" ht="15" customHeight="1" x14ac:dyDescent="0.25">
      <c r="A111" s="84"/>
      <c r="B111" s="75">
        <f t="shared" si="14"/>
        <v>102</v>
      </c>
      <c r="C111" s="76">
        <f t="shared" si="16"/>
        <v>33647.636385035214</v>
      </c>
      <c r="D111" s="76">
        <f t="shared" si="17"/>
        <v>8647.6363850352136</v>
      </c>
      <c r="E111" s="76">
        <f t="shared" si="18"/>
        <v>97.853533317509573</v>
      </c>
      <c r="F111" s="77"/>
      <c r="H111" s="84"/>
      <c r="I111" s="75">
        <f t="shared" si="15"/>
        <v>102</v>
      </c>
      <c r="J111" s="76">
        <f t="shared" si="19"/>
        <v>92945.714453847861</v>
      </c>
      <c r="K111" s="78">
        <f t="shared" si="13"/>
        <v>500</v>
      </c>
      <c r="L111" s="76">
        <f t="shared" si="20"/>
        <v>67945.714453847861</v>
      </c>
      <c r="M111" s="77"/>
    </row>
    <row r="112" spans="1:13" ht="15" customHeight="1" x14ac:dyDescent="0.25">
      <c r="A112" s="84"/>
      <c r="B112" s="75">
        <f t="shared" si="14"/>
        <v>103</v>
      </c>
      <c r="C112" s="76">
        <f t="shared" si="16"/>
        <v>33745.775324491566</v>
      </c>
      <c r="D112" s="76">
        <f t="shared" si="17"/>
        <v>8745.7753244915657</v>
      </c>
      <c r="E112" s="76">
        <f t="shared" si="18"/>
        <v>98.138939456352091</v>
      </c>
      <c r="F112" s="77"/>
      <c r="H112" s="84"/>
      <c r="I112" s="75">
        <f t="shared" si="15"/>
        <v>103</v>
      </c>
      <c r="J112" s="76">
        <f t="shared" si="19"/>
        <v>93716.80612100492</v>
      </c>
      <c r="K112" s="78">
        <f t="shared" si="13"/>
        <v>500</v>
      </c>
      <c r="L112" s="76">
        <f t="shared" si="20"/>
        <v>68716.80612100492</v>
      </c>
      <c r="M112" s="77"/>
    </row>
    <row r="113" spans="1:13" ht="15" customHeight="1" x14ac:dyDescent="0.25">
      <c r="A113" s="84"/>
      <c r="B113" s="75">
        <f t="shared" si="14"/>
        <v>104</v>
      </c>
      <c r="C113" s="76">
        <f t="shared" si="16"/>
        <v>33844.200502521337</v>
      </c>
      <c r="D113" s="76">
        <f t="shared" si="17"/>
        <v>8844.2005025213366</v>
      </c>
      <c r="E113" s="76">
        <f t="shared" si="18"/>
        <v>98.425178029770905</v>
      </c>
      <c r="F113" s="77"/>
      <c r="H113" s="84"/>
      <c r="I113" s="75">
        <f t="shared" si="15"/>
        <v>104</v>
      </c>
      <c r="J113" s="76">
        <f t="shared" si="19"/>
        <v>94490.14680552452</v>
      </c>
      <c r="K113" s="78">
        <f t="shared" si="13"/>
        <v>500</v>
      </c>
      <c r="L113" s="76">
        <f t="shared" si="20"/>
        <v>69490.14680552452</v>
      </c>
      <c r="M113" s="77"/>
    </row>
    <row r="114" spans="1:13" ht="15" customHeight="1" x14ac:dyDescent="0.25">
      <c r="A114" s="84"/>
      <c r="B114" s="75">
        <f t="shared" si="14"/>
        <v>105</v>
      </c>
      <c r="C114" s="76">
        <f t="shared" si="16"/>
        <v>33942.912753987024</v>
      </c>
      <c r="D114" s="76">
        <f t="shared" si="17"/>
        <v>8942.9127539870242</v>
      </c>
      <c r="E114" s="76">
        <f t="shared" si="18"/>
        <v>98.712251465687586</v>
      </c>
      <c r="F114" s="77"/>
      <c r="H114" s="84"/>
      <c r="I114" s="75">
        <f t="shared" si="15"/>
        <v>105</v>
      </c>
      <c r="J114" s="76">
        <f t="shared" si="19"/>
        <v>95265.743067040632</v>
      </c>
      <c r="K114" s="78">
        <f t="shared" si="13"/>
        <v>500</v>
      </c>
      <c r="L114" s="76">
        <f t="shared" si="20"/>
        <v>70265.743067040632</v>
      </c>
      <c r="M114" s="77"/>
    </row>
    <row r="115" spans="1:13" ht="15" customHeight="1" x14ac:dyDescent="0.25">
      <c r="A115" s="84"/>
      <c r="B115" s="75">
        <f t="shared" si="14"/>
        <v>106</v>
      </c>
      <c r="C115" s="76">
        <f t="shared" si="16"/>
        <v>34041.912916186157</v>
      </c>
      <c r="D115" s="76">
        <f t="shared" si="17"/>
        <v>9041.9129161861565</v>
      </c>
      <c r="E115" s="76">
        <f t="shared" si="18"/>
        <v>99.000162199132319</v>
      </c>
      <c r="F115" s="77"/>
      <c r="H115" s="84"/>
      <c r="I115" s="75">
        <f t="shared" si="15"/>
        <v>106</v>
      </c>
      <c r="J115" s="76">
        <f t="shared" si="19"/>
        <v>96043.601484319501</v>
      </c>
      <c r="K115" s="78">
        <f t="shared" si="13"/>
        <v>500</v>
      </c>
      <c r="L115" s="76">
        <f t="shared" si="20"/>
        <v>71043.601484319501</v>
      </c>
      <c r="M115" s="77"/>
    </row>
    <row r="116" spans="1:13" ht="15" customHeight="1" x14ac:dyDescent="0.25">
      <c r="A116" s="84"/>
      <c r="B116" s="75">
        <f t="shared" si="14"/>
        <v>107</v>
      </c>
      <c r="C116" s="76">
        <f t="shared" si="16"/>
        <v>34141.201828858364</v>
      </c>
      <c r="D116" s="76">
        <f t="shared" si="17"/>
        <v>9141.201828858364</v>
      </c>
      <c r="E116" s="76">
        <f t="shared" si="18"/>
        <v>99.288912672207516</v>
      </c>
      <c r="F116" s="77"/>
      <c r="H116" s="84"/>
      <c r="I116" s="75">
        <f t="shared" si="15"/>
        <v>107</v>
      </c>
      <c r="J116" s="76">
        <f t="shared" si="19"/>
        <v>96823.728655315441</v>
      </c>
      <c r="K116" s="78">
        <f t="shared" si="13"/>
        <v>500</v>
      </c>
      <c r="L116" s="76">
        <f t="shared" si="20"/>
        <v>71823.728655315441</v>
      </c>
      <c r="M116" s="77"/>
    </row>
    <row r="117" spans="1:13" ht="15" customHeight="1" thickBot="1" x14ac:dyDescent="0.3">
      <c r="A117" s="85"/>
      <c r="B117" s="79">
        <f t="shared" si="14"/>
        <v>108</v>
      </c>
      <c r="C117" s="80">
        <f t="shared" si="16"/>
        <v>34240.780334192532</v>
      </c>
      <c r="D117" s="80">
        <f t="shared" si="17"/>
        <v>9240.7803341925319</v>
      </c>
      <c r="E117" s="80">
        <f t="shared" si="18"/>
        <v>99.578505334167858</v>
      </c>
      <c r="F117" s="81"/>
      <c r="H117" s="85"/>
      <c r="I117" s="79">
        <f t="shared" si="15"/>
        <v>108</v>
      </c>
      <c r="J117" s="80">
        <f t="shared" si="19"/>
        <v>97606.131197226772</v>
      </c>
      <c r="K117" s="82">
        <f t="shared" si="13"/>
        <v>500</v>
      </c>
      <c r="L117" s="80">
        <f t="shared" si="20"/>
        <v>72606.131197226772</v>
      </c>
      <c r="M117" s="81"/>
    </row>
    <row r="118" spans="1:13" ht="15" customHeight="1" x14ac:dyDescent="0.25">
      <c r="A118" s="83">
        <f>IF(B118="","",A106+1)</f>
        <v>10</v>
      </c>
      <c r="B118" s="71">
        <f t="shared" si="14"/>
        <v>109</v>
      </c>
      <c r="C118" s="72">
        <f t="shared" si="16"/>
        <v>34340.64927683393</v>
      </c>
      <c r="D118" s="72">
        <f t="shared" si="17"/>
        <v>9340.6492768339303</v>
      </c>
      <c r="E118" s="72">
        <f t="shared" si="18"/>
        <v>99.868942641398462</v>
      </c>
      <c r="F118" s="73"/>
      <c r="H118" s="83">
        <f>IF(I118="","",H106+1)</f>
        <v>10</v>
      </c>
      <c r="I118" s="71">
        <f t="shared" si="15"/>
        <v>109</v>
      </c>
      <c r="J118" s="72">
        <f t="shared" si="19"/>
        <v>98390.81574655202</v>
      </c>
      <c r="K118" s="74">
        <f t="shared" si="13"/>
        <v>500</v>
      </c>
      <c r="L118" s="72">
        <f t="shared" si="20"/>
        <v>73390.81574655202</v>
      </c>
      <c r="M118" s="73"/>
    </row>
    <row r="119" spans="1:13" ht="15" customHeight="1" x14ac:dyDescent="0.25">
      <c r="A119" s="84"/>
      <c r="B119" s="75">
        <f t="shared" si="14"/>
        <v>110</v>
      </c>
      <c r="C119" s="76">
        <f t="shared" si="16"/>
        <v>34440.80950389136</v>
      </c>
      <c r="D119" s="76">
        <f t="shared" si="17"/>
        <v>9440.8095038913598</v>
      </c>
      <c r="E119" s="76">
        <f t="shared" si="18"/>
        <v>100.16022705742944</v>
      </c>
      <c r="F119" s="77"/>
      <c r="H119" s="84"/>
      <c r="I119" s="75">
        <f t="shared" si="15"/>
        <v>110</v>
      </c>
      <c r="J119" s="76">
        <f t="shared" si="19"/>
        <v>99177.788959146128</v>
      </c>
      <c r="K119" s="78">
        <f t="shared" si="13"/>
        <v>500</v>
      </c>
      <c r="L119" s="76">
        <f t="shared" si="20"/>
        <v>74177.788959146128</v>
      </c>
      <c r="M119" s="77"/>
    </row>
    <row r="120" spans="1:13" ht="15" customHeight="1" x14ac:dyDescent="0.25">
      <c r="A120" s="84"/>
      <c r="B120" s="75">
        <f t="shared" si="14"/>
        <v>111</v>
      </c>
      <c r="C120" s="76">
        <f t="shared" si="16"/>
        <v>34541.261864944376</v>
      </c>
      <c r="D120" s="76">
        <f t="shared" si="17"/>
        <v>9541.2618649443757</v>
      </c>
      <c r="E120" s="76">
        <f t="shared" si="18"/>
        <v>100.45236105301592</v>
      </c>
      <c r="F120" s="77"/>
      <c r="H120" s="84"/>
      <c r="I120" s="75">
        <f t="shared" si="15"/>
        <v>111</v>
      </c>
      <c r="J120" s="76">
        <f t="shared" si="19"/>
        <v>99967.057510276965</v>
      </c>
      <c r="K120" s="78">
        <f t="shared" si="13"/>
        <v>500</v>
      </c>
      <c r="L120" s="76">
        <f t="shared" si="20"/>
        <v>74967.057510276965</v>
      </c>
      <c r="M120" s="77"/>
    </row>
    <row r="121" spans="1:13" ht="15" customHeight="1" x14ac:dyDescent="0.25">
      <c r="A121" s="84"/>
      <c r="B121" s="75">
        <f t="shared" si="14"/>
        <v>112</v>
      </c>
      <c r="C121" s="76">
        <f t="shared" si="16"/>
        <v>34642.007212050463</v>
      </c>
      <c r="D121" s="76">
        <f t="shared" si="17"/>
        <v>9642.0072120504628</v>
      </c>
      <c r="E121" s="76">
        <f t="shared" si="18"/>
        <v>100.74534710608714</v>
      </c>
      <c r="F121" s="77"/>
      <c r="H121" s="84"/>
      <c r="I121" s="75">
        <f t="shared" si="15"/>
        <v>112</v>
      </c>
      <c r="J121" s="76">
        <f t="shared" si="19"/>
        <v>100758.62809468195</v>
      </c>
      <c r="K121" s="78">
        <f t="shared" si="13"/>
        <v>500</v>
      </c>
      <c r="L121" s="76">
        <f t="shared" si="20"/>
        <v>75758.628094681946</v>
      </c>
      <c r="M121" s="77"/>
    </row>
    <row r="122" spans="1:13" ht="15" customHeight="1" x14ac:dyDescent="0.25">
      <c r="A122" s="84"/>
      <c r="B122" s="75">
        <f t="shared" si="14"/>
        <v>113</v>
      </c>
      <c r="C122" s="76">
        <f t="shared" si="16"/>
        <v>34743.046399752275</v>
      </c>
      <c r="D122" s="76">
        <f t="shared" si="17"/>
        <v>9743.0463997522747</v>
      </c>
      <c r="E122" s="76">
        <f t="shared" si="18"/>
        <v>101.0391877018119</v>
      </c>
      <c r="F122" s="77"/>
      <c r="H122" s="84"/>
      <c r="I122" s="75">
        <f t="shared" si="15"/>
        <v>113</v>
      </c>
      <c r="J122" s="76">
        <f t="shared" si="19"/>
        <v>101552.50742662477</v>
      </c>
      <c r="K122" s="78">
        <f t="shared" si="13"/>
        <v>500</v>
      </c>
      <c r="L122" s="76">
        <f t="shared" si="20"/>
        <v>76552.507426624768</v>
      </c>
      <c r="M122" s="77"/>
    </row>
    <row r="123" spans="1:13" ht="15" customHeight="1" x14ac:dyDescent="0.25">
      <c r="A123" s="84"/>
      <c r="B123" s="75">
        <f t="shared" si="14"/>
        <v>114</v>
      </c>
      <c r="C123" s="76">
        <f t="shared" si="16"/>
        <v>34844.380285084888</v>
      </c>
      <c r="D123" s="76">
        <f t="shared" si="17"/>
        <v>9844.3802850848879</v>
      </c>
      <c r="E123" s="76">
        <f t="shared" si="18"/>
        <v>101.33388533261314</v>
      </c>
      <c r="F123" s="77"/>
      <c r="H123" s="84"/>
      <c r="I123" s="75">
        <f t="shared" si="15"/>
        <v>114</v>
      </c>
      <c r="J123" s="76">
        <f t="shared" si="19"/>
        <v>102348.70223995243</v>
      </c>
      <c r="K123" s="78">
        <f t="shared" si="13"/>
        <v>500</v>
      </c>
      <c r="L123" s="76">
        <f t="shared" si="20"/>
        <v>77348.702239952428</v>
      </c>
      <c r="M123" s="77"/>
    </row>
    <row r="124" spans="1:13" ht="15" customHeight="1" x14ac:dyDescent="0.25">
      <c r="A124" s="84"/>
      <c r="B124" s="75">
        <f t="shared" si="14"/>
        <v>115</v>
      </c>
      <c r="C124" s="76">
        <f t="shared" si="16"/>
        <v>34946.009727583056</v>
      </c>
      <c r="D124" s="76">
        <f t="shared" si="17"/>
        <v>9946.0097275830558</v>
      </c>
      <c r="E124" s="76">
        <f t="shared" si="18"/>
        <v>101.62944249816792</v>
      </c>
      <c r="F124" s="77"/>
      <c r="H124" s="84"/>
      <c r="I124" s="75">
        <f t="shared" si="15"/>
        <v>115</v>
      </c>
      <c r="J124" s="76">
        <f t="shared" si="19"/>
        <v>103147.21928815229</v>
      </c>
      <c r="K124" s="78">
        <f t="shared" si="13"/>
        <v>500</v>
      </c>
      <c r="L124" s="76">
        <f t="shared" si="20"/>
        <v>78147.219288152293</v>
      </c>
      <c r="M124" s="77"/>
    </row>
    <row r="125" spans="1:13" ht="15" customHeight="1" x14ac:dyDescent="0.25">
      <c r="A125" s="84"/>
      <c r="B125" s="75">
        <f t="shared" si="14"/>
        <v>116</v>
      </c>
      <c r="C125" s="76">
        <f t="shared" si="16"/>
        <v>35047.935589288507</v>
      </c>
      <c r="D125" s="76">
        <f t="shared" si="17"/>
        <v>10047.935589288507</v>
      </c>
      <c r="E125" s="76">
        <f t="shared" si="18"/>
        <v>101.9258617054511</v>
      </c>
      <c r="F125" s="77"/>
      <c r="H125" s="84"/>
      <c r="I125" s="75">
        <f t="shared" si="15"/>
        <v>116</v>
      </c>
      <c r="J125" s="76">
        <f t="shared" si="19"/>
        <v>103948.06534440941</v>
      </c>
      <c r="K125" s="78">
        <f t="shared" si="13"/>
        <v>500</v>
      </c>
      <c r="L125" s="76">
        <f t="shared" si="20"/>
        <v>78948.065344409406</v>
      </c>
      <c r="M125" s="77"/>
    </row>
    <row r="126" spans="1:13" ht="15" customHeight="1" x14ac:dyDescent="0.25">
      <c r="A126" s="84"/>
      <c r="B126" s="75">
        <f t="shared" si="14"/>
        <v>117</v>
      </c>
      <c r="C126" s="76">
        <f t="shared" si="16"/>
        <v>35150.158734757264</v>
      </c>
      <c r="D126" s="76">
        <f t="shared" si="17"/>
        <v>10150.158734757264</v>
      </c>
      <c r="E126" s="76">
        <f t="shared" si="18"/>
        <v>102.22314546875714</v>
      </c>
      <c r="F126" s="77"/>
      <c r="H126" s="84"/>
      <c r="I126" s="75">
        <f t="shared" si="15"/>
        <v>117</v>
      </c>
      <c r="J126" s="76">
        <f t="shared" si="19"/>
        <v>104751.24720166394</v>
      </c>
      <c r="K126" s="78">
        <f t="shared" si="13"/>
        <v>500</v>
      </c>
      <c r="L126" s="76">
        <f t="shared" si="20"/>
        <v>79751.247201663937</v>
      </c>
      <c r="M126" s="77"/>
    </row>
    <row r="127" spans="1:13" ht="15" customHeight="1" x14ac:dyDescent="0.25">
      <c r="A127" s="84"/>
      <c r="B127" s="75">
        <f t="shared" si="14"/>
        <v>118</v>
      </c>
      <c r="C127" s="76">
        <f t="shared" si="16"/>
        <v>35252.680031066971</v>
      </c>
      <c r="D127" s="76">
        <f t="shared" si="17"/>
        <v>10252.680031066971</v>
      </c>
      <c r="E127" s="76">
        <f t="shared" si="18"/>
        <v>102.5212963097074</v>
      </c>
      <c r="F127" s="77"/>
      <c r="H127" s="84"/>
      <c r="I127" s="75">
        <f t="shared" si="15"/>
        <v>118</v>
      </c>
      <c r="J127" s="76">
        <f t="shared" si="19"/>
        <v>105556.77167266879</v>
      </c>
      <c r="K127" s="78">
        <f t="shared" si="13"/>
        <v>500</v>
      </c>
      <c r="L127" s="76">
        <f t="shared" si="20"/>
        <v>80556.771672668794</v>
      </c>
      <c r="M127" s="77"/>
    </row>
    <row r="128" spans="1:13" ht="15" customHeight="1" x14ac:dyDescent="0.25">
      <c r="A128" s="84"/>
      <c r="B128" s="75">
        <f t="shared" si="14"/>
        <v>119</v>
      </c>
      <c r="C128" s="76">
        <f t="shared" si="16"/>
        <v>35355.500347824251</v>
      </c>
      <c r="D128" s="76">
        <f t="shared" si="17"/>
        <v>10355.500347824251</v>
      </c>
      <c r="E128" s="76">
        <f t="shared" si="18"/>
        <v>102.82031675727922</v>
      </c>
      <c r="F128" s="77"/>
      <c r="H128" s="84"/>
      <c r="I128" s="75">
        <f t="shared" si="15"/>
        <v>119</v>
      </c>
      <c r="J128" s="76">
        <f t="shared" si="19"/>
        <v>106364.64559004741</v>
      </c>
      <c r="K128" s="78">
        <f t="shared" si="13"/>
        <v>500</v>
      </c>
      <c r="L128" s="76">
        <f t="shared" si="20"/>
        <v>81364.64559004741</v>
      </c>
      <c r="M128" s="77"/>
    </row>
    <row r="129" spans="1:13" ht="15" customHeight="1" thickBot="1" x14ac:dyDescent="0.3">
      <c r="A129" s="85"/>
      <c r="B129" s="79">
        <f t="shared" si="14"/>
        <v>120</v>
      </c>
      <c r="C129" s="80">
        <f t="shared" si="16"/>
        <v>35458.620557172071</v>
      </c>
      <c r="D129" s="80">
        <f t="shared" si="17"/>
        <v>10458.620557172071</v>
      </c>
      <c r="E129" s="80">
        <f t="shared" si="18"/>
        <v>103.12020934782049</v>
      </c>
      <c r="F129" s="81"/>
      <c r="H129" s="85"/>
      <c r="I129" s="79">
        <f t="shared" si="15"/>
        <v>120</v>
      </c>
      <c r="J129" s="80">
        <f t="shared" si="19"/>
        <v>107174.87580635172</v>
      </c>
      <c r="K129" s="82">
        <f t="shared" si="13"/>
        <v>500</v>
      </c>
      <c r="L129" s="80">
        <f t="shared" si="20"/>
        <v>82174.875806351716</v>
      </c>
      <c r="M129" s="81"/>
    </row>
    <row r="130" spans="1:13" ht="15" customHeight="1" x14ac:dyDescent="0.25">
      <c r="A130" s="83" t="str">
        <f>IF(B130="","",A118+1)</f>
        <v/>
      </c>
      <c r="B130" s="71" t="str">
        <f t="shared" si="14"/>
        <v/>
      </c>
      <c r="C130" s="72" t="str">
        <f t="shared" si="16"/>
        <v/>
      </c>
      <c r="D130" s="72" t="str">
        <f t="shared" si="17"/>
        <v/>
      </c>
      <c r="E130" s="72" t="str">
        <f t="shared" si="18"/>
        <v/>
      </c>
      <c r="F130" s="73"/>
      <c r="H130" s="83" t="str">
        <f>IF(I130="","",H118+1)</f>
        <v/>
      </c>
      <c r="I130" s="71" t="str">
        <f t="shared" ref="I130:I138" si="21">IF(OR(I129=$I$6,I129=""),"",I129+1)</f>
        <v/>
      </c>
      <c r="J130" s="72" t="str">
        <f t="shared" ref="J130:J141" si="22">IF(I130="","",J129*(1+$I$5/12)+K130)</f>
        <v/>
      </c>
      <c r="K130" s="74" t="str">
        <f t="shared" si="13"/>
        <v/>
      </c>
      <c r="L130" s="72" t="str">
        <f t="shared" ref="L130:L141" si="23">+IF(I130="","",J130-J129+L129)</f>
        <v/>
      </c>
      <c r="M130" s="73"/>
    </row>
    <row r="131" spans="1:13" ht="15" customHeight="1" x14ac:dyDescent="0.25">
      <c r="A131" s="84"/>
      <c r="B131" s="75" t="str">
        <f t="shared" si="14"/>
        <v/>
      </c>
      <c r="C131" s="76" t="str">
        <f t="shared" si="16"/>
        <v/>
      </c>
      <c r="D131" s="76" t="str">
        <f t="shared" si="17"/>
        <v/>
      </c>
      <c r="E131" s="76" t="str">
        <f t="shared" si="18"/>
        <v/>
      </c>
      <c r="F131" s="77"/>
      <c r="H131" s="84"/>
      <c r="I131" s="75" t="str">
        <f t="shared" si="21"/>
        <v/>
      </c>
      <c r="J131" s="76" t="str">
        <f t="shared" si="22"/>
        <v/>
      </c>
      <c r="K131" s="78" t="str">
        <f t="shared" si="13"/>
        <v/>
      </c>
      <c r="L131" s="76" t="str">
        <f t="shared" si="23"/>
        <v/>
      </c>
      <c r="M131" s="77"/>
    </row>
    <row r="132" spans="1:13" ht="15" customHeight="1" x14ac:dyDescent="0.25">
      <c r="A132" s="84"/>
      <c r="B132" s="75" t="str">
        <f t="shared" si="14"/>
        <v/>
      </c>
      <c r="C132" s="76" t="str">
        <f t="shared" si="16"/>
        <v/>
      </c>
      <c r="D132" s="76" t="str">
        <f t="shared" si="17"/>
        <v/>
      </c>
      <c r="E132" s="76" t="str">
        <f t="shared" si="18"/>
        <v/>
      </c>
      <c r="F132" s="77"/>
      <c r="H132" s="84"/>
      <c r="I132" s="75" t="str">
        <f t="shared" si="21"/>
        <v/>
      </c>
      <c r="J132" s="76" t="str">
        <f t="shared" si="22"/>
        <v/>
      </c>
      <c r="K132" s="78" t="str">
        <f t="shared" si="13"/>
        <v/>
      </c>
      <c r="L132" s="76" t="str">
        <f t="shared" si="23"/>
        <v/>
      </c>
      <c r="M132" s="77"/>
    </row>
    <row r="133" spans="1:13" ht="15" customHeight="1" x14ac:dyDescent="0.25">
      <c r="A133" s="84"/>
      <c r="B133" s="75" t="str">
        <f t="shared" si="14"/>
        <v/>
      </c>
      <c r="C133" s="76" t="str">
        <f t="shared" si="16"/>
        <v/>
      </c>
      <c r="D133" s="76" t="str">
        <f t="shared" si="17"/>
        <v/>
      </c>
      <c r="E133" s="76" t="str">
        <f t="shared" si="18"/>
        <v/>
      </c>
      <c r="F133" s="77"/>
      <c r="H133" s="84"/>
      <c r="I133" s="75" t="str">
        <f t="shared" si="21"/>
        <v/>
      </c>
      <c r="J133" s="76" t="str">
        <f t="shared" si="22"/>
        <v/>
      </c>
      <c r="K133" s="78" t="str">
        <f t="shared" si="13"/>
        <v/>
      </c>
      <c r="L133" s="76" t="str">
        <f t="shared" si="23"/>
        <v/>
      </c>
      <c r="M133" s="77"/>
    </row>
    <row r="134" spans="1:13" ht="15" customHeight="1" x14ac:dyDescent="0.25">
      <c r="A134" s="84"/>
      <c r="B134" s="75" t="str">
        <f t="shared" si="14"/>
        <v/>
      </c>
      <c r="C134" s="76" t="str">
        <f t="shared" si="16"/>
        <v/>
      </c>
      <c r="D134" s="76" t="str">
        <f t="shared" si="17"/>
        <v/>
      </c>
      <c r="E134" s="76" t="str">
        <f t="shared" si="18"/>
        <v/>
      </c>
      <c r="F134" s="77"/>
      <c r="H134" s="84"/>
      <c r="I134" s="75" t="str">
        <f t="shared" si="21"/>
        <v/>
      </c>
      <c r="J134" s="76" t="str">
        <f t="shared" si="22"/>
        <v/>
      </c>
      <c r="K134" s="78" t="str">
        <f t="shared" si="13"/>
        <v/>
      </c>
      <c r="L134" s="76" t="str">
        <f t="shared" si="23"/>
        <v/>
      </c>
      <c r="M134" s="77"/>
    </row>
    <row r="135" spans="1:13" ht="15" customHeight="1" x14ac:dyDescent="0.25">
      <c r="A135" s="84"/>
      <c r="B135" s="75" t="str">
        <f t="shared" si="14"/>
        <v/>
      </c>
      <c r="C135" s="76" t="str">
        <f t="shared" si="16"/>
        <v/>
      </c>
      <c r="D135" s="76" t="str">
        <f t="shared" si="17"/>
        <v/>
      </c>
      <c r="E135" s="76" t="str">
        <f t="shared" si="18"/>
        <v/>
      </c>
      <c r="F135" s="77"/>
      <c r="H135" s="84"/>
      <c r="I135" s="75" t="str">
        <f t="shared" si="21"/>
        <v/>
      </c>
      <c r="J135" s="76" t="str">
        <f t="shared" si="22"/>
        <v/>
      </c>
      <c r="K135" s="78" t="str">
        <f t="shared" si="13"/>
        <v/>
      </c>
      <c r="L135" s="76" t="str">
        <f t="shared" si="23"/>
        <v/>
      </c>
      <c r="M135" s="77"/>
    </row>
    <row r="136" spans="1:13" ht="15" customHeight="1" x14ac:dyDescent="0.25">
      <c r="A136" s="84"/>
      <c r="B136" s="75" t="str">
        <f t="shared" si="14"/>
        <v/>
      </c>
      <c r="C136" s="76" t="str">
        <f t="shared" si="16"/>
        <v/>
      </c>
      <c r="D136" s="76" t="str">
        <f t="shared" si="17"/>
        <v/>
      </c>
      <c r="E136" s="76" t="str">
        <f t="shared" si="18"/>
        <v/>
      </c>
      <c r="F136" s="77"/>
      <c r="H136" s="84"/>
      <c r="I136" s="75" t="str">
        <f t="shared" si="21"/>
        <v/>
      </c>
      <c r="J136" s="76" t="str">
        <f t="shared" si="22"/>
        <v/>
      </c>
      <c r="K136" s="78" t="str">
        <f t="shared" si="13"/>
        <v/>
      </c>
      <c r="L136" s="76" t="str">
        <f t="shared" si="23"/>
        <v/>
      </c>
      <c r="M136" s="77"/>
    </row>
    <row r="137" spans="1:13" ht="15" customHeight="1" x14ac:dyDescent="0.25">
      <c r="A137" s="84"/>
      <c r="B137" s="75" t="str">
        <f t="shared" si="14"/>
        <v/>
      </c>
      <c r="C137" s="76" t="str">
        <f t="shared" si="16"/>
        <v/>
      </c>
      <c r="D137" s="76" t="str">
        <f t="shared" si="17"/>
        <v/>
      </c>
      <c r="E137" s="76" t="str">
        <f t="shared" si="18"/>
        <v/>
      </c>
      <c r="F137" s="77"/>
      <c r="H137" s="84"/>
      <c r="I137" s="75" t="str">
        <f t="shared" si="21"/>
        <v/>
      </c>
      <c r="J137" s="76" t="str">
        <f t="shared" si="22"/>
        <v/>
      </c>
      <c r="K137" s="78" t="str">
        <f t="shared" si="13"/>
        <v/>
      </c>
      <c r="L137" s="76" t="str">
        <f t="shared" si="23"/>
        <v/>
      </c>
      <c r="M137" s="77"/>
    </row>
    <row r="138" spans="1:13" ht="15" customHeight="1" x14ac:dyDescent="0.25">
      <c r="A138" s="84"/>
      <c r="B138" s="75" t="str">
        <f t="shared" si="14"/>
        <v/>
      </c>
      <c r="C138" s="76" t="str">
        <f t="shared" si="16"/>
        <v/>
      </c>
      <c r="D138" s="76" t="str">
        <f t="shared" si="17"/>
        <v/>
      </c>
      <c r="E138" s="76" t="str">
        <f t="shared" si="18"/>
        <v/>
      </c>
      <c r="F138" s="77"/>
      <c r="H138" s="84"/>
      <c r="I138" s="75" t="str">
        <f t="shared" si="21"/>
        <v/>
      </c>
      <c r="J138" s="76" t="str">
        <f t="shared" si="22"/>
        <v/>
      </c>
      <c r="K138" s="78" t="str">
        <f t="shared" ref="K138:K201" si="24">+IF(I138="","",K137*($L$7+1))</f>
        <v/>
      </c>
      <c r="L138" s="76" t="str">
        <f t="shared" si="23"/>
        <v/>
      </c>
      <c r="M138" s="77"/>
    </row>
    <row r="139" spans="1:13" ht="15" customHeight="1" x14ac:dyDescent="0.25">
      <c r="A139" s="84"/>
      <c r="B139" s="75" t="str">
        <f t="shared" ref="B139:B202" si="25">IF(OR(B138=$B$6,B138=""),"",B138+1)</f>
        <v/>
      </c>
      <c r="C139" s="76" t="str">
        <f t="shared" si="16"/>
        <v/>
      </c>
      <c r="D139" s="76" t="str">
        <f t="shared" si="17"/>
        <v/>
      </c>
      <c r="E139" s="76" t="str">
        <f t="shared" si="18"/>
        <v/>
      </c>
      <c r="F139" s="77"/>
      <c r="H139" s="84"/>
      <c r="I139" s="75" t="str">
        <f t="shared" ref="I139:I202" si="26">IF(OR(I138=$I$6,I138=""),"",I138+1)</f>
        <v/>
      </c>
      <c r="J139" s="76" t="str">
        <f t="shared" si="22"/>
        <v/>
      </c>
      <c r="K139" s="78" t="str">
        <f t="shared" si="24"/>
        <v/>
      </c>
      <c r="L139" s="76" t="str">
        <f t="shared" si="23"/>
        <v/>
      </c>
      <c r="M139" s="77"/>
    </row>
    <row r="140" spans="1:13" ht="15" customHeight="1" x14ac:dyDescent="0.25">
      <c r="A140" s="84"/>
      <c r="B140" s="75" t="str">
        <f t="shared" si="25"/>
        <v/>
      </c>
      <c r="C140" s="76" t="str">
        <f t="shared" si="16"/>
        <v/>
      </c>
      <c r="D140" s="76" t="str">
        <f t="shared" si="17"/>
        <v/>
      </c>
      <c r="E140" s="76" t="str">
        <f t="shared" si="18"/>
        <v/>
      </c>
      <c r="F140" s="77"/>
      <c r="H140" s="84"/>
      <c r="I140" s="75" t="str">
        <f t="shared" si="26"/>
        <v/>
      </c>
      <c r="J140" s="76" t="str">
        <f t="shared" si="22"/>
        <v/>
      </c>
      <c r="K140" s="78" t="str">
        <f t="shared" si="24"/>
        <v/>
      </c>
      <c r="L140" s="76" t="str">
        <f t="shared" si="23"/>
        <v/>
      </c>
      <c r="M140" s="77"/>
    </row>
    <row r="141" spans="1:13" ht="15" customHeight="1" thickBot="1" x14ac:dyDescent="0.3">
      <c r="A141" s="85"/>
      <c r="B141" s="79" t="str">
        <f t="shared" si="25"/>
        <v/>
      </c>
      <c r="C141" s="80" t="str">
        <f t="shared" si="16"/>
        <v/>
      </c>
      <c r="D141" s="80" t="str">
        <f t="shared" si="17"/>
        <v/>
      </c>
      <c r="E141" s="80" t="str">
        <f t="shared" si="18"/>
        <v/>
      </c>
      <c r="F141" s="81"/>
      <c r="H141" s="85"/>
      <c r="I141" s="79" t="str">
        <f t="shared" si="26"/>
        <v/>
      </c>
      <c r="J141" s="80" t="str">
        <f t="shared" si="22"/>
        <v/>
      </c>
      <c r="K141" s="82" t="str">
        <f t="shared" si="24"/>
        <v/>
      </c>
      <c r="L141" s="80" t="str">
        <f t="shared" si="23"/>
        <v/>
      </c>
      <c r="M141" s="81"/>
    </row>
    <row r="142" spans="1:13" ht="15" customHeight="1" x14ac:dyDescent="0.25">
      <c r="A142" s="83" t="str">
        <f>IF(B142="","",A130+1)</f>
        <v/>
      </c>
      <c r="B142" s="71" t="str">
        <f t="shared" si="25"/>
        <v/>
      </c>
      <c r="C142" s="72" t="str">
        <f t="shared" si="16"/>
        <v/>
      </c>
      <c r="D142" s="72" t="str">
        <f t="shared" si="17"/>
        <v/>
      </c>
      <c r="E142" s="72" t="str">
        <f t="shared" si="18"/>
        <v/>
      </c>
      <c r="F142" s="73"/>
      <c r="H142" s="83" t="str">
        <f>IF(I142="","",H130+1)</f>
        <v/>
      </c>
      <c r="I142" s="71" t="str">
        <f t="shared" si="26"/>
        <v/>
      </c>
      <c r="J142" s="72" t="str">
        <f t="shared" ref="J142:J205" si="27">IF(I142="","",J141*(1+$I$5/12)+K142)</f>
        <v/>
      </c>
      <c r="K142" s="74" t="str">
        <f t="shared" si="24"/>
        <v/>
      </c>
      <c r="L142" s="72" t="str">
        <f t="shared" ref="L142:L205" si="28">+IF(I142="","",J142-J141+L141)</f>
        <v/>
      </c>
      <c r="M142" s="73"/>
    </row>
    <row r="143" spans="1:13" ht="15" customHeight="1" x14ac:dyDescent="0.25">
      <c r="A143" s="84"/>
      <c r="B143" s="75" t="str">
        <f t="shared" si="25"/>
        <v/>
      </c>
      <c r="C143" s="76" t="str">
        <f t="shared" si="16"/>
        <v/>
      </c>
      <c r="D143" s="76" t="str">
        <f t="shared" si="17"/>
        <v/>
      </c>
      <c r="E143" s="76" t="str">
        <f t="shared" si="18"/>
        <v/>
      </c>
      <c r="F143" s="77"/>
      <c r="H143" s="84"/>
      <c r="I143" s="75" t="str">
        <f t="shared" si="26"/>
        <v/>
      </c>
      <c r="J143" s="76" t="str">
        <f t="shared" si="27"/>
        <v/>
      </c>
      <c r="K143" s="78" t="str">
        <f t="shared" si="24"/>
        <v/>
      </c>
      <c r="L143" s="76" t="str">
        <f t="shared" si="28"/>
        <v/>
      </c>
      <c r="M143" s="77"/>
    </row>
    <row r="144" spans="1:13" ht="15" customHeight="1" x14ac:dyDescent="0.25">
      <c r="A144" s="84"/>
      <c r="B144" s="75" t="str">
        <f t="shared" si="25"/>
        <v/>
      </c>
      <c r="C144" s="76" t="str">
        <f t="shared" si="16"/>
        <v/>
      </c>
      <c r="D144" s="76" t="str">
        <f t="shared" si="17"/>
        <v/>
      </c>
      <c r="E144" s="76" t="str">
        <f t="shared" si="18"/>
        <v/>
      </c>
      <c r="F144" s="77"/>
      <c r="H144" s="84"/>
      <c r="I144" s="75" t="str">
        <f t="shared" si="26"/>
        <v/>
      </c>
      <c r="J144" s="76" t="str">
        <f t="shared" si="27"/>
        <v/>
      </c>
      <c r="K144" s="78" t="str">
        <f t="shared" si="24"/>
        <v/>
      </c>
      <c r="L144" s="76" t="str">
        <f t="shared" si="28"/>
        <v/>
      </c>
      <c r="M144" s="77"/>
    </row>
    <row r="145" spans="1:13" ht="15" customHeight="1" x14ac:dyDescent="0.25">
      <c r="A145" s="84"/>
      <c r="B145" s="75" t="str">
        <f t="shared" si="25"/>
        <v/>
      </c>
      <c r="C145" s="76" t="str">
        <f t="shared" si="16"/>
        <v/>
      </c>
      <c r="D145" s="76" t="str">
        <f t="shared" si="17"/>
        <v/>
      </c>
      <c r="E145" s="76" t="str">
        <f t="shared" si="18"/>
        <v/>
      </c>
      <c r="F145" s="77"/>
      <c r="H145" s="84"/>
      <c r="I145" s="75" t="str">
        <f t="shared" si="26"/>
        <v/>
      </c>
      <c r="J145" s="76" t="str">
        <f t="shared" si="27"/>
        <v/>
      </c>
      <c r="K145" s="78" t="str">
        <f t="shared" si="24"/>
        <v/>
      </c>
      <c r="L145" s="76" t="str">
        <f t="shared" si="28"/>
        <v/>
      </c>
      <c r="M145" s="77"/>
    </row>
    <row r="146" spans="1:13" ht="15" customHeight="1" x14ac:dyDescent="0.25">
      <c r="A146" s="84"/>
      <c r="B146" s="75" t="str">
        <f t="shared" si="25"/>
        <v/>
      </c>
      <c r="C146" s="76" t="str">
        <f t="shared" si="16"/>
        <v/>
      </c>
      <c r="D146" s="76" t="str">
        <f t="shared" si="17"/>
        <v/>
      </c>
      <c r="E146" s="76" t="str">
        <f t="shared" si="18"/>
        <v/>
      </c>
      <c r="F146" s="77"/>
      <c r="H146" s="84"/>
      <c r="I146" s="75" t="str">
        <f t="shared" si="26"/>
        <v/>
      </c>
      <c r="J146" s="76" t="str">
        <f t="shared" si="27"/>
        <v/>
      </c>
      <c r="K146" s="78" t="str">
        <f t="shared" si="24"/>
        <v/>
      </c>
      <c r="L146" s="76" t="str">
        <f t="shared" si="28"/>
        <v/>
      </c>
      <c r="M146" s="77"/>
    </row>
    <row r="147" spans="1:13" ht="15" customHeight="1" x14ac:dyDescent="0.25">
      <c r="A147" s="84"/>
      <c r="B147" s="75" t="str">
        <f t="shared" si="25"/>
        <v/>
      </c>
      <c r="C147" s="76" t="str">
        <f t="shared" si="16"/>
        <v/>
      </c>
      <c r="D147" s="76" t="str">
        <f t="shared" si="17"/>
        <v/>
      </c>
      <c r="E147" s="76" t="str">
        <f t="shared" si="18"/>
        <v/>
      </c>
      <c r="F147" s="77"/>
      <c r="H147" s="84"/>
      <c r="I147" s="75" t="str">
        <f t="shared" si="26"/>
        <v/>
      </c>
      <c r="J147" s="76" t="str">
        <f t="shared" si="27"/>
        <v/>
      </c>
      <c r="K147" s="78" t="str">
        <f t="shared" si="24"/>
        <v/>
      </c>
      <c r="L147" s="76" t="str">
        <f t="shared" si="28"/>
        <v/>
      </c>
      <c r="M147" s="77"/>
    </row>
    <row r="148" spans="1:13" ht="15" customHeight="1" x14ac:dyDescent="0.25">
      <c r="A148" s="84"/>
      <c r="B148" s="75" t="str">
        <f t="shared" si="25"/>
        <v/>
      </c>
      <c r="C148" s="76" t="str">
        <f t="shared" si="16"/>
        <v/>
      </c>
      <c r="D148" s="76" t="str">
        <f t="shared" si="17"/>
        <v/>
      </c>
      <c r="E148" s="76" t="str">
        <f t="shared" si="18"/>
        <v/>
      </c>
      <c r="F148" s="77"/>
      <c r="H148" s="84"/>
      <c r="I148" s="75" t="str">
        <f t="shared" si="26"/>
        <v/>
      </c>
      <c r="J148" s="76" t="str">
        <f t="shared" si="27"/>
        <v/>
      </c>
      <c r="K148" s="78" t="str">
        <f t="shared" si="24"/>
        <v/>
      </c>
      <c r="L148" s="76" t="str">
        <f t="shared" si="28"/>
        <v/>
      </c>
      <c r="M148" s="77"/>
    </row>
    <row r="149" spans="1:13" ht="15" customHeight="1" x14ac:dyDescent="0.25">
      <c r="A149" s="84"/>
      <c r="B149" s="75" t="str">
        <f t="shared" si="25"/>
        <v/>
      </c>
      <c r="C149" s="76" t="str">
        <f t="shared" si="16"/>
        <v/>
      </c>
      <c r="D149" s="76" t="str">
        <f t="shared" si="17"/>
        <v/>
      </c>
      <c r="E149" s="76" t="str">
        <f t="shared" si="18"/>
        <v/>
      </c>
      <c r="F149" s="77"/>
      <c r="H149" s="84"/>
      <c r="I149" s="75" t="str">
        <f t="shared" si="26"/>
        <v/>
      </c>
      <c r="J149" s="76" t="str">
        <f t="shared" si="27"/>
        <v/>
      </c>
      <c r="K149" s="78" t="str">
        <f t="shared" si="24"/>
        <v/>
      </c>
      <c r="L149" s="76" t="str">
        <f t="shared" si="28"/>
        <v/>
      </c>
      <c r="M149" s="77"/>
    </row>
    <row r="150" spans="1:13" ht="15" customHeight="1" x14ac:dyDescent="0.25">
      <c r="A150" s="84"/>
      <c r="B150" s="75" t="str">
        <f t="shared" si="25"/>
        <v/>
      </c>
      <c r="C150" s="76" t="str">
        <f t="shared" si="16"/>
        <v/>
      </c>
      <c r="D150" s="76" t="str">
        <f t="shared" si="17"/>
        <v/>
      </c>
      <c r="E150" s="76" t="str">
        <f t="shared" si="18"/>
        <v/>
      </c>
      <c r="F150" s="77"/>
      <c r="H150" s="84"/>
      <c r="I150" s="75" t="str">
        <f t="shared" si="26"/>
        <v/>
      </c>
      <c r="J150" s="76" t="str">
        <f t="shared" si="27"/>
        <v/>
      </c>
      <c r="K150" s="78" t="str">
        <f t="shared" si="24"/>
        <v/>
      </c>
      <c r="L150" s="76" t="str">
        <f t="shared" si="28"/>
        <v/>
      </c>
      <c r="M150" s="77"/>
    </row>
    <row r="151" spans="1:13" ht="15" customHeight="1" x14ac:dyDescent="0.25">
      <c r="A151" s="84"/>
      <c r="B151" s="75" t="str">
        <f t="shared" si="25"/>
        <v/>
      </c>
      <c r="C151" s="76" t="str">
        <f t="shared" si="16"/>
        <v/>
      </c>
      <c r="D151" s="76" t="str">
        <f t="shared" si="17"/>
        <v/>
      </c>
      <c r="E151" s="76" t="str">
        <f t="shared" si="18"/>
        <v/>
      </c>
      <c r="F151" s="77"/>
      <c r="H151" s="84"/>
      <c r="I151" s="75" t="str">
        <f t="shared" si="26"/>
        <v/>
      </c>
      <c r="J151" s="76" t="str">
        <f t="shared" si="27"/>
        <v/>
      </c>
      <c r="K151" s="78" t="str">
        <f t="shared" si="24"/>
        <v/>
      </c>
      <c r="L151" s="76" t="str">
        <f t="shared" si="28"/>
        <v/>
      </c>
      <c r="M151" s="77"/>
    </row>
    <row r="152" spans="1:13" ht="15" customHeight="1" x14ac:dyDescent="0.25">
      <c r="A152" s="84"/>
      <c r="B152" s="75" t="str">
        <f t="shared" si="25"/>
        <v/>
      </c>
      <c r="C152" s="76" t="str">
        <f t="shared" si="16"/>
        <v/>
      </c>
      <c r="D152" s="76" t="str">
        <f t="shared" si="17"/>
        <v/>
      </c>
      <c r="E152" s="76" t="str">
        <f t="shared" si="18"/>
        <v/>
      </c>
      <c r="F152" s="77"/>
      <c r="H152" s="84"/>
      <c r="I152" s="75" t="str">
        <f t="shared" si="26"/>
        <v/>
      </c>
      <c r="J152" s="76" t="str">
        <f t="shared" si="27"/>
        <v/>
      </c>
      <c r="K152" s="78" t="str">
        <f t="shared" si="24"/>
        <v/>
      </c>
      <c r="L152" s="76" t="str">
        <f t="shared" si="28"/>
        <v/>
      </c>
      <c r="M152" s="77"/>
    </row>
    <row r="153" spans="1:13" ht="15" customHeight="1" thickBot="1" x14ac:dyDescent="0.3">
      <c r="A153" s="85"/>
      <c r="B153" s="79" t="str">
        <f t="shared" si="25"/>
        <v/>
      </c>
      <c r="C153" s="80" t="str">
        <f t="shared" si="16"/>
        <v/>
      </c>
      <c r="D153" s="80" t="str">
        <f t="shared" si="17"/>
        <v/>
      </c>
      <c r="E153" s="80" t="str">
        <f t="shared" si="18"/>
        <v/>
      </c>
      <c r="F153" s="81"/>
      <c r="H153" s="85"/>
      <c r="I153" s="79" t="str">
        <f t="shared" si="26"/>
        <v/>
      </c>
      <c r="J153" s="80" t="str">
        <f t="shared" si="27"/>
        <v/>
      </c>
      <c r="K153" s="82" t="str">
        <f t="shared" si="24"/>
        <v/>
      </c>
      <c r="L153" s="80" t="str">
        <f t="shared" si="28"/>
        <v/>
      </c>
      <c r="M153" s="81"/>
    </row>
    <row r="154" spans="1:13" ht="15" customHeight="1" x14ac:dyDescent="0.25">
      <c r="A154" s="83" t="str">
        <f>IF(B154="","",A142+1)</f>
        <v/>
      </c>
      <c r="B154" s="71" t="str">
        <f t="shared" si="25"/>
        <v/>
      </c>
      <c r="C154" s="72" t="str">
        <f t="shared" si="16"/>
        <v/>
      </c>
      <c r="D154" s="72" t="str">
        <f t="shared" si="17"/>
        <v/>
      </c>
      <c r="E154" s="72" t="str">
        <f t="shared" si="18"/>
        <v/>
      </c>
      <c r="F154" s="73"/>
      <c r="H154" s="83" t="str">
        <f>IF(I154="","",H142+1)</f>
        <v/>
      </c>
      <c r="I154" s="71" t="str">
        <f t="shared" si="26"/>
        <v/>
      </c>
      <c r="J154" s="72" t="str">
        <f t="shared" si="27"/>
        <v/>
      </c>
      <c r="K154" s="74" t="str">
        <f t="shared" si="24"/>
        <v/>
      </c>
      <c r="L154" s="72" t="str">
        <f t="shared" si="28"/>
        <v/>
      </c>
      <c r="M154" s="73"/>
    </row>
    <row r="155" spans="1:13" ht="15" customHeight="1" x14ac:dyDescent="0.25">
      <c r="A155" s="84"/>
      <c r="B155" s="75" t="str">
        <f t="shared" si="25"/>
        <v/>
      </c>
      <c r="C155" s="76" t="str">
        <f t="shared" si="16"/>
        <v/>
      </c>
      <c r="D155" s="76" t="str">
        <f t="shared" si="17"/>
        <v/>
      </c>
      <c r="E155" s="76" t="str">
        <f t="shared" si="18"/>
        <v/>
      </c>
      <c r="F155" s="77"/>
      <c r="H155" s="84"/>
      <c r="I155" s="75" t="str">
        <f t="shared" si="26"/>
        <v/>
      </c>
      <c r="J155" s="76" t="str">
        <f t="shared" si="27"/>
        <v/>
      </c>
      <c r="K155" s="78" t="str">
        <f t="shared" si="24"/>
        <v/>
      </c>
      <c r="L155" s="76" t="str">
        <f t="shared" si="28"/>
        <v/>
      </c>
      <c r="M155" s="77"/>
    </row>
    <row r="156" spans="1:13" ht="15" customHeight="1" x14ac:dyDescent="0.25">
      <c r="A156" s="84"/>
      <c r="B156" s="75" t="str">
        <f t="shared" si="25"/>
        <v/>
      </c>
      <c r="C156" s="76" t="str">
        <f t="shared" si="16"/>
        <v/>
      </c>
      <c r="D156" s="76" t="str">
        <f t="shared" si="17"/>
        <v/>
      </c>
      <c r="E156" s="76" t="str">
        <f t="shared" si="18"/>
        <v/>
      </c>
      <c r="F156" s="77"/>
      <c r="H156" s="84"/>
      <c r="I156" s="75" t="str">
        <f t="shared" si="26"/>
        <v/>
      </c>
      <c r="J156" s="76" t="str">
        <f t="shared" si="27"/>
        <v/>
      </c>
      <c r="K156" s="78" t="str">
        <f t="shared" si="24"/>
        <v/>
      </c>
      <c r="L156" s="76" t="str">
        <f t="shared" si="28"/>
        <v/>
      </c>
      <c r="M156" s="77"/>
    </row>
    <row r="157" spans="1:13" ht="15" customHeight="1" x14ac:dyDescent="0.25">
      <c r="A157" s="84"/>
      <c r="B157" s="75" t="str">
        <f t="shared" si="25"/>
        <v/>
      </c>
      <c r="C157" s="76" t="str">
        <f t="shared" si="16"/>
        <v/>
      </c>
      <c r="D157" s="76" t="str">
        <f t="shared" si="17"/>
        <v/>
      </c>
      <c r="E157" s="76" t="str">
        <f t="shared" si="18"/>
        <v/>
      </c>
      <c r="F157" s="77"/>
      <c r="H157" s="84"/>
      <c r="I157" s="75" t="str">
        <f t="shared" si="26"/>
        <v/>
      </c>
      <c r="J157" s="76" t="str">
        <f t="shared" si="27"/>
        <v/>
      </c>
      <c r="K157" s="78" t="str">
        <f t="shared" si="24"/>
        <v/>
      </c>
      <c r="L157" s="76" t="str">
        <f t="shared" si="28"/>
        <v/>
      </c>
      <c r="M157" s="77"/>
    </row>
    <row r="158" spans="1:13" ht="15" customHeight="1" x14ac:dyDescent="0.25">
      <c r="A158" s="84"/>
      <c r="B158" s="75" t="str">
        <f t="shared" si="25"/>
        <v/>
      </c>
      <c r="C158" s="76" t="str">
        <f t="shared" si="16"/>
        <v/>
      </c>
      <c r="D158" s="76" t="str">
        <f t="shared" si="17"/>
        <v/>
      </c>
      <c r="E158" s="76" t="str">
        <f t="shared" si="18"/>
        <v/>
      </c>
      <c r="F158" s="77"/>
      <c r="H158" s="84"/>
      <c r="I158" s="75" t="str">
        <f t="shared" si="26"/>
        <v/>
      </c>
      <c r="J158" s="76" t="str">
        <f t="shared" si="27"/>
        <v/>
      </c>
      <c r="K158" s="78" t="str">
        <f t="shared" si="24"/>
        <v/>
      </c>
      <c r="L158" s="76" t="str">
        <f t="shared" si="28"/>
        <v/>
      </c>
      <c r="M158" s="77"/>
    </row>
    <row r="159" spans="1:13" ht="15" customHeight="1" x14ac:dyDescent="0.25">
      <c r="A159" s="84"/>
      <c r="B159" s="75" t="str">
        <f t="shared" si="25"/>
        <v/>
      </c>
      <c r="C159" s="76" t="str">
        <f t="shared" si="16"/>
        <v/>
      </c>
      <c r="D159" s="76" t="str">
        <f t="shared" si="17"/>
        <v/>
      </c>
      <c r="E159" s="76" t="str">
        <f t="shared" si="18"/>
        <v/>
      </c>
      <c r="F159" s="77"/>
      <c r="H159" s="84"/>
      <c r="I159" s="75" t="str">
        <f t="shared" si="26"/>
        <v/>
      </c>
      <c r="J159" s="76" t="str">
        <f t="shared" si="27"/>
        <v/>
      </c>
      <c r="K159" s="78" t="str">
        <f t="shared" si="24"/>
        <v/>
      </c>
      <c r="L159" s="76" t="str">
        <f t="shared" si="28"/>
        <v/>
      </c>
      <c r="M159" s="77"/>
    </row>
    <row r="160" spans="1:13" ht="15" customHeight="1" x14ac:dyDescent="0.25">
      <c r="A160" s="84"/>
      <c r="B160" s="75" t="str">
        <f t="shared" si="25"/>
        <v/>
      </c>
      <c r="C160" s="76" t="str">
        <f t="shared" si="16"/>
        <v/>
      </c>
      <c r="D160" s="76" t="str">
        <f t="shared" si="17"/>
        <v/>
      </c>
      <c r="E160" s="76" t="str">
        <f t="shared" si="18"/>
        <v/>
      </c>
      <c r="F160" s="77"/>
      <c r="H160" s="84"/>
      <c r="I160" s="75" t="str">
        <f t="shared" si="26"/>
        <v/>
      </c>
      <c r="J160" s="76" t="str">
        <f t="shared" si="27"/>
        <v/>
      </c>
      <c r="K160" s="78" t="str">
        <f t="shared" si="24"/>
        <v/>
      </c>
      <c r="L160" s="76" t="str">
        <f t="shared" si="28"/>
        <v/>
      </c>
      <c r="M160" s="77"/>
    </row>
    <row r="161" spans="1:13" ht="15" customHeight="1" x14ac:dyDescent="0.25">
      <c r="A161" s="84"/>
      <c r="B161" s="75" t="str">
        <f t="shared" si="25"/>
        <v/>
      </c>
      <c r="C161" s="76" t="str">
        <f t="shared" si="16"/>
        <v/>
      </c>
      <c r="D161" s="76" t="str">
        <f t="shared" si="17"/>
        <v/>
      </c>
      <c r="E161" s="76" t="str">
        <f t="shared" si="18"/>
        <v/>
      </c>
      <c r="F161" s="77"/>
      <c r="H161" s="84"/>
      <c r="I161" s="75" t="str">
        <f t="shared" si="26"/>
        <v/>
      </c>
      <c r="J161" s="76" t="str">
        <f t="shared" si="27"/>
        <v/>
      </c>
      <c r="K161" s="78" t="str">
        <f t="shared" si="24"/>
        <v/>
      </c>
      <c r="L161" s="76" t="str">
        <f t="shared" si="28"/>
        <v/>
      </c>
      <c r="M161" s="77"/>
    </row>
    <row r="162" spans="1:13" ht="15" customHeight="1" x14ac:dyDescent="0.25">
      <c r="A162" s="84"/>
      <c r="B162" s="75" t="str">
        <f t="shared" si="25"/>
        <v/>
      </c>
      <c r="C162" s="76" t="str">
        <f t="shared" ref="C162:C225" si="29">IF(B162="","",C161*(1+$B$5/12))</f>
        <v/>
      </c>
      <c r="D162" s="76" t="str">
        <f t="shared" ref="D162:D225" si="30">IF(B162="","",C162-C161+D161)</f>
        <v/>
      </c>
      <c r="E162" s="76" t="str">
        <f t="shared" ref="E162:E225" si="31">IF(B162="","",C162-C161)</f>
        <v/>
      </c>
      <c r="F162" s="77"/>
      <c r="H162" s="84"/>
      <c r="I162" s="75" t="str">
        <f t="shared" si="26"/>
        <v/>
      </c>
      <c r="J162" s="76" t="str">
        <f t="shared" si="27"/>
        <v/>
      </c>
      <c r="K162" s="78" t="str">
        <f t="shared" si="24"/>
        <v/>
      </c>
      <c r="L162" s="76" t="str">
        <f t="shared" si="28"/>
        <v/>
      </c>
      <c r="M162" s="77"/>
    </row>
    <row r="163" spans="1:13" ht="15" customHeight="1" x14ac:dyDescent="0.25">
      <c r="A163" s="84"/>
      <c r="B163" s="75" t="str">
        <f t="shared" si="25"/>
        <v/>
      </c>
      <c r="C163" s="76" t="str">
        <f t="shared" si="29"/>
        <v/>
      </c>
      <c r="D163" s="76" t="str">
        <f t="shared" si="30"/>
        <v/>
      </c>
      <c r="E163" s="76" t="str">
        <f t="shared" si="31"/>
        <v/>
      </c>
      <c r="F163" s="77"/>
      <c r="H163" s="84"/>
      <c r="I163" s="75" t="str">
        <f t="shared" si="26"/>
        <v/>
      </c>
      <c r="J163" s="76" t="str">
        <f t="shared" si="27"/>
        <v/>
      </c>
      <c r="K163" s="78" t="str">
        <f t="shared" si="24"/>
        <v/>
      </c>
      <c r="L163" s="76" t="str">
        <f t="shared" si="28"/>
        <v/>
      </c>
      <c r="M163" s="77"/>
    </row>
    <row r="164" spans="1:13" ht="15" customHeight="1" x14ac:dyDescent="0.25">
      <c r="A164" s="84"/>
      <c r="B164" s="75" t="str">
        <f t="shared" si="25"/>
        <v/>
      </c>
      <c r="C164" s="76" t="str">
        <f t="shared" si="29"/>
        <v/>
      </c>
      <c r="D164" s="76" t="str">
        <f t="shared" si="30"/>
        <v/>
      </c>
      <c r="E164" s="76" t="str">
        <f t="shared" si="31"/>
        <v/>
      </c>
      <c r="F164" s="77"/>
      <c r="H164" s="84"/>
      <c r="I164" s="75" t="str">
        <f t="shared" si="26"/>
        <v/>
      </c>
      <c r="J164" s="76" t="str">
        <f t="shared" si="27"/>
        <v/>
      </c>
      <c r="K164" s="78" t="str">
        <f t="shared" si="24"/>
        <v/>
      </c>
      <c r="L164" s="76" t="str">
        <f t="shared" si="28"/>
        <v/>
      </c>
      <c r="M164" s="77"/>
    </row>
    <row r="165" spans="1:13" ht="15" customHeight="1" thickBot="1" x14ac:dyDescent="0.3">
      <c r="A165" s="85"/>
      <c r="B165" s="79" t="str">
        <f t="shared" si="25"/>
        <v/>
      </c>
      <c r="C165" s="80" t="str">
        <f t="shared" si="29"/>
        <v/>
      </c>
      <c r="D165" s="80" t="str">
        <f t="shared" si="30"/>
        <v/>
      </c>
      <c r="E165" s="80" t="str">
        <f t="shared" si="31"/>
        <v/>
      </c>
      <c r="F165" s="81"/>
      <c r="H165" s="85"/>
      <c r="I165" s="79" t="str">
        <f t="shared" si="26"/>
        <v/>
      </c>
      <c r="J165" s="80" t="str">
        <f t="shared" si="27"/>
        <v/>
      </c>
      <c r="K165" s="82" t="str">
        <f t="shared" si="24"/>
        <v/>
      </c>
      <c r="L165" s="80" t="str">
        <f t="shared" si="28"/>
        <v/>
      </c>
      <c r="M165" s="81"/>
    </row>
    <row r="166" spans="1:13" ht="15" customHeight="1" x14ac:dyDescent="0.25">
      <c r="A166" s="83" t="str">
        <f>IF(B166="","",A154+1)</f>
        <v/>
      </c>
      <c r="B166" s="71" t="str">
        <f t="shared" si="25"/>
        <v/>
      </c>
      <c r="C166" s="72" t="str">
        <f t="shared" si="29"/>
        <v/>
      </c>
      <c r="D166" s="72" t="str">
        <f t="shared" si="30"/>
        <v/>
      </c>
      <c r="E166" s="72" t="str">
        <f t="shared" si="31"/>
        <v/>
      </c>
      <c r="F166" s="73"/>
      <c r="H166" s="83" t="str">
        <f>IF(I166="","",H154+1)</f>
        <v/>
      </c>
      <c r="I166" s="71" t="str">
        <f t="shared" si="26"/>
        <v/>
      </c>
      <c r="J166" s="72" t="str">
        <f t="shared" si="27"/>
        <v/>
      </c>
      <c r="K166" s="74" t="str">
        <f t="shared" si="24"/>
        <v/>
      </c>
      <c r="L166" s="72" t="str">
        <f t="shared" si="28"/>
        <v/>
      </c>
      <c r="M166" s="73"/>
    </row>
    <row r="167" spans="1:13" ht="15" customHeight="1" x14ac:dyDescent="0.25">
      <c r="A167" s="84"/>
      <c r="B167" s="75" t="str">
        <f t="shared" si="25"/>
        <v/>
      </c>
      <c r="C167" s="76" t="str">
        <f t="shared" si="29"/>
        <v/>
      </c>
      <c r="D167" s="76" t="str">
        <f t="shared" si="30"/>
        <v/>
      </c>
      <c r="E167" s="76" t="str">
        <f t="shared" si="31"/>
        <v/>
      </c>
      <c r="F167" s="77"/>
      <c r="H167" s="84"/>
      <c r="I167" s="75" t="str">
        <f t="shared" si="26"/>
        <v/>
      </c>
      <c r="J167" s="76" t="str">
        <f t="shared" si="27"/>
        <v/>
      </c>
      <c r="K167" s="78" t="str">
        <f t="shared" si="24"/>
        <v/>
      </c>
      <c r="L167" s="76" t="str">
        <f t="shared" si="28"/>
        <v/>
      </c>
      <c r="M167" s="77"/>
    </row>
    <row r="168" spans="1:13" ht="15" customHeight="1" x14ac:dyDescent="0.25">
      <c r="A168" s="84"/>
      <c r="B168" s="75" t="str">
        <f t="shared" si="25"/>
        <v/>
      </c>
      <c r="C168" s="76" t="str">
        <f t="shared" si="29"/>
        <v/>
      </c>
      <c r="D168" s="76" t="str">
        <f t="shared" si="30"/>
        <v/>
      </c>
      <c r="E168" s="76" t="str">
        <f t="shared" si="31"/>
        <v/>
      </c>
      <c r="F168" s="77"/>
      <c r="H168" s="84"/>
      <c r="I168" s="75" t="str">
        <f t="shared" si="26"/>
        <v/>
      </c>
      <c r="J168" s="76" t="str">
        <f t="shared" si="27"/>
        <v/>
      </c>
      <c r="K168" s="78" t="str">
        <f t="shared" si="24"/>
        <v/>
      </c>
      <c r="L168" s="76" t="str">
        <f t="shared" si="28"/>
        <v/>
      </c>
      <c r="M168" s="77"/>
    </row>
    <row r="169" spans="1:13" ht="15" customHeight="1" x14ac:dyDescent="0.25">
      <c r="A169" s="84"/>
      <c r="B169" s="75" t="str">
        <f t="shared" si="25"/>
        <v/>
      </c>
      <c r="C169" s="76" t="str">
        <f t="shared" si="29"/>
        <v/>
      </c>
      <c r="D169" s="76" t="str">
        <f t="shared" si="30"/>
        <v/>
      </c>
      <c r="E169" s="76" t="str">
        <f t="shared" si="31"/>
        <v/>
      </c>
      <c r="F169" s="77"/>
      <c r="H169" s="84"/>
      <c r="I169" s="75" t="str">
        <f t="shared" si="26"/>
        <v/>
      </c>
      <c r="J169" s="76" t="str">
        <f t="shared" si="27"/>
        <v/>
      </c>
      <c r="K169" s="78" t="str">
        <f t="shared" si="24"/>
        <v/>
      </c>
      <c r="L169" s="76" t="str">
        <f t="shared" si="28"/>
        <v/>
      </c>
      <c r="M169" s="77"/>
    </row>
    <row r="170" spans="1:13" ht="15" customHeight="1" x14ac:dyDescent="0.25">
      <c r="A170" s="84"/>
      <c r="B170" s="75" t="str">
        <f t="shared" si="25"/>
        <v/>
      </c>
      <c r="C170" s="76" t="str">
        <f t="shared" si="29"/>
        <v/>
      </c>
      <c r="D170" s="76" t="str">
        <f t="shared" si="30"/>
        <v/>
      </c>
      <c r="E170" s="76" t="str">
        <f t="shared" si="31"/>
        <v/>
      </c>
      <c r="F170" s="77"/>
      <c r="H170" s="84"/>
      <c r="I170" s="75" t="str">
        <f t="shared" si="26"/>
        <v/>
      </c>
      <c r="J170" s="76" t="str">
        <f t="shared" si="27"/>
        <v/>
      </c>
      <c r="K170" s="78" t="str">
        <f t="shared" si="24"/>
        <v/>
      </c>
      <c r="L170" s="76" t="str">
        <f t="shared" si="28"/>
        <v/>
      </c>
      <c r="M170" s="77"/>
    </row>
    <row r="171" spans="1:13" ht="15" customHeight="1" x14ac:dyDescent="0.25">
      <c r="A171" s="84"/>
      <c r="B171" s="75" t="str">
        <f t="shared" si="25"/>
        <v/>
      </c>
      <c r="C171" s="76" t="str">
        <f t="shared" si="29"/>
        <v/>
      </c>
      <c r="D171" s="76" t="str">
        <f t="shared" si="30"/>
        <v/>
      </c>
      <c r="E171" s="76" t="str">
        <f t="shared" si="31"/>
        <v/>
      </c>
      <c r="F171" s="77"/>
      <c r="H171" s="84"/>
      <c r="I171" s="75" t="str">
        <f t="shared" si="26"/>
        <v/>
      </c>
      <c r="J171" s="76" t="str">
        <f t="shared" si="27"/>
        <v/>
      </c>
      <c r="K171" s="78" t="str">
        <f t="shared" si="24"/>
        <v/>
      </c>
      <c r="L171" s="76" t="str">
        <f t="shared" si="28"/>
        <v/>
      </c>
      <c r="M171" s="77"/>
    </row>
    <row r="172" spans="1:13" ht="15" customHeight="1" x14ac:dyDescent="0.25">
      <c r="A172" s="84"/>
      <c r="B172" s="75" t="str">
        <f t="shared" si="25"/>
        <v/>
      </c>
      <c r="C172" s="76" t="str">
        <f t="shared" si="29"/>
        <v/>
      </c>
      <c r="D172" s="76" t="str">
        <f t="shared" si="30"/>
        <v/>
      </c>
      <c r="E172" s="76" t="str">
        <f t="shared" si="31"/>
        <v/>
      </c>
      <c r="F172" s="77"/>
      <c r="H172" s="84"/>
      <c r="I172" s="75" t="str">
        <f t="shared" si="26"/>
        <v/>
      </c>
      <c r="J172" s="76" t="str">
        <f t="shared" si="27"/>
        <v/>
      </c>
      <c r="K172" s="78" t="str">
        <f t="shared" si="24"/>
        <v/>
      </c>
      <c r="L172" s="76" t="str">
        <f t="shared" si="28"/>
        <v/>
      </c>
      <c r="M172" s="77"/>
    </row>
    <row r="173" spans="1:13" ht="15" customHeight="1" x14ac:dyDescent="0.25">
      <c r="A173" s="84"/>
      <c r="B173" s="75" t="str">
        <f t="shared" si="25"/>
        <v/>
      </c>
      <c r="C173" s="76" t="str">
        <f t="shared" si="29"/>
        <v/>
      </c>
      <c r="D173" s="76" t="str">
        <f t="shared" si="30"/>
        <v/>
      </c>
      <c r="E173" s="76" t="str">
        <f t="shared" si="31"/>
        <v/>
      </c>
      <c r="F173" s="77"/>
      <c r="H173" s="84"/>
      <c r="I173" s="75" t="str">
        <f t="shared" si="26"/>
        <v/>
      </c>
      <c r="J173" s="76" t="str">
        <f t="shared" si="27"/>
        <v/>
      </c>
      <c r="K173" s="78" t="str">
        <f t="shared" si="24"/>
        <v/>
      </c>
      <c r="L173" s="76" t="str">
        <f t="shared" si="28"/>
        <v/>
      </c>
      <c r="M173" s="77"/>
    </row>
    <row r="174" spans="1:13" ht="15" customHeight="1" x14ac:dyDescent="0.25">
      <c r="A174" s="84"/>
      <c r="B174" s="75" t="str">
        <f t="shared" si="25"/>
        <v/>
      </c>
      <c r="C174" s="76" t="str">
        <f t="shared" si="29"/>
        <v/>
      </c>
      <c r="D174" s="76" t="str">
        <f t="shared" si="30"/>
        <v/>
      </c>
      <c r="E174" s="76" t="str">
        <f t="shared" si="31"/>
        <v/>
      </c>
      <c r="F174" s="77"/>
      <c r="H174" s="84"/>
      <c r="I174" s="75" t="str">
        <f t="shared" si="26"/>
        <v/>
      </c>
      <c r="J174" s="76" t="str">
        <f t="shared" si="27"/>
        <v/>
      </c>
      <c r="K174" s="78" t="str">
        <f t="shared" si="24"/>
        <v/>
      </c>
      <c r="L174" s="76" t="str">
        <f t="shared" si="28"/>
        <v/>
      </c>
      <c r="M174" s="77"/>
    </row>
    <row r="175" spans="1:13" ht="15" customHeight="1" x14ac:dyDescent="0.25">
      <c r="A175" s="84"/>
      <c r="B175" s="75" t="str">
        <f t="shared" si="25"/>
        <v/>
      </c>
      <c r="C175" s="76" t="str">
        <f t="shared" si="29"/>
        <v/>
      </c>
      <c r="D175" s="76" t="str">
        <f t="shared" si="30"/>
        <v/>
      </c>
      <c r="E175" s="76" t="str">
        <f t="shared" si="31"/>
        <v/>
      </c>
      <c r="F175" s="77"/>
      <c r="H175" s="84"/>
      <c r="I175" s="75" t="str">
        <f t="shared" si="26"/>
        <v/>
      </c>
      <c r="J175" s="76" t="str">
        <f t="shared" si="27"/>
        <v/>
      </c>
      <c r="K175" s="78" t="str">
        <f t="shared" si="24"/>
        <v/>
      </c>
      <c r="L175" s="76" t="str">
        <f t="shared" si="28"/>
        <v/>
      </c>
      <c r="M175" s="77"/>
    </row>
    <row r="176" spans="1:13" ht="15" customHeight="1" x14ac:dyDescent="0.25">
      <c r="A176" s="84"/>
      <c r="B176" s="75" t="str">
        <f t="shared" si="25"/>
        <v/>
      </c>
      <c r="C176" s="76" t="str">
        <f t="shared" si="29"/>
        <v/>
      </c>
      <c r="D176" s="76" t="str">
        <f t="shared" si="30"/>
        <v/>
      </c>
      <c r="E176" s="76" t="str">
        <f t="shared" si="31"/>
        <v/>
      </c>
      <c r="F176" s="77"/>
      <c r="H176" s="84"/>
      <c r="I176" s="75" t="str">
        <f t="shared" si="26"/>
        <v/>
      </c>
      <c r="J176" s="76" t="str">
        <f t="shared" si="27"/>
        <v/>
      </c>
      <c r="K176" s="78" t="str">
        <f t="shared" si="24"/>
        <v/>
      </c>
      <c r="L176" s="76" t="str">
        <f t="shared" si="28"/>
        <v/>
      </c>
      <c r="M176" s="77"/>
    </row>
    <row r="177" spans="1:13" ht="15" customHeight="1" thickBot="1" x14ac:dyDescent="0.3">
      <c r="A177" s="85"/>
      <c r="B177" s="79" t="str">
        <f t="shared" si="25"/>
        <v/>
      </c>
      <c r="C177" s="80" t="str">
        <f t="shared" si="29"/>
        <v/>
      </c>
      <c r="D177" s="80" t="str">
        <f t="shared" si="30"/>
        <v/>
      </c>
      <c r="E177" s="80" t="str">
        <f t="shared" si="31"/>
        <v/>
      </c>
      <c r="F177" s="81"/>
      <c r="H177" s="85"/>
      <c r="I177" s="79" t="str">
        <f t="shared" si="26"/>
        <v/>
      </c>
      <c r="J177" s="80" t="str">
        <f t="shared" si="27"/>
        <v/>
      </c>
      <c r="K177" s="82" t="str">
        <f t="shared" si="24"/>
        <v/>
      </c>
      <c r="L177" s="80" t="str">
        <f t="shared" si="28"/>
        <v/>
      </c>
      <c r="M177" s="81"/>
    </row>
    <row r="178" spans="1:13" ht="15" customHeight="1" x14ac:dyDescent="0.25">
      <c r="A178" s="83" t="str">
        <f>IF(B178="","",A166+1)</f>
        <v/>
      </c>
      <c r="B178" s="71" t="str">
        <f t="shared" si="25"/>
        <v/>
      </c>
      <c r="C178" s="72" t="str">
        <f t="shared" si="29"/>
        <v/>
      </c>
      <c r="D178" s="72" t="str">
        <f t="shared" si="30"/>
        <v/>
      </c>
      <c r="E178" s="72" t="str">
        <f t="shared" si="31"/>
        <v/>
      </c>
      <c r="F178" s="73"/>
      <c r="H178" s="83" t="str">
        <f>IF(I178="","",H166+1)</f>
        <v/>
      </c>
      <c r="I178" s="71" t="str">
        <f t="shared" si="26"/>
        <v/>
      </c>
      <c r="J178" s="72" t="str">
        <f t="shared" si="27"/>
        <v/>
      </c>
      <c r="K178" s="74" t="str">
        <f t="shared" si="24"/>
        <v/>
      </c>
      <c r="L178" s="72" t="str">
        <f t="shared" si="28"/>
        <v/>
      </c>
      <c r="M178" s="73"/>
    </row>
    <row r="179" spans="1:13" ht="15" customHeight="1" x14ac:dyDescent="0.25">
      <c r="A179" s="84"/>
      <c r="B179" s="75" t="str">
        <f t="shared" si="25"/>
        <v/>
      </c>
      <c r="C179" s="76" t="str">
        <f t="shared" si="29"/>
        <v/>
      </c>
      <c r="D179" s="76" t="str">
        <f t="shared" si="30"/>
        <v/>
      </c>
      <c r="E179" s="76" t="str">
        <f t="shared" si="31"/>
        <v/>
      </c>
      <c r="F179" s="77"/>
      <c r="H179" s="84"/>
      <c r="I179" s="75" t="str">
        <f t="shared" si="26"/>
        <v/>
      </c>
      <c r="J179" s="76" t="str">
        <f t="shared" si="27"/>
        <v/>
      </c>
      <c r="K179" s="78" t="str">
        <f t="shared" si="24"/>
        <v/>
      </c>
      <c r="L179" s="76" t="str">
        <f t="shared" si="28"/>
        <v/>
      </c>
      <c r="M179" s="77"/>
    </row>
    <row r="180" spans="1:13" ht="15" customHeight="1" x14ac:dyDescent="0.25">
      <c r="A180" s="84"/>
      <c r="B180" s="75" t="str">
        <f t="shared" si="25"/>
        <v/>
      </c>
      <c r="C180" s="76" t="str">
        <f t="shared" si="29"/>
        <v/>
      </c>
      <c r="D180" s="76" t="str">
        <f t="shared" si="30"/>
        <v/>
      </c>
      <c r="E180" s="76" t="str">
        <f t="shared" si="31"/>
        <v/>
      </c>
      <c r="F180" s="77"/>
      <c r="H180" s="84"/>
      <c r="I180" s="75" t="str">
        <f t="shared" si="26"/>
        <v/>
      </c>
      <c r="J180" s="76" t="str">
        <f t="shared" si="27"/>
        <v/>
      </c>
      <c r="K180" s="78" t="str">
        <f t="shared" si="24"/>
        <v/>
      </c>
      <c r="L180" s="76" t="str">
        <f t="shared" si="28"/>
        <v/>
      </c>
      <c r="M180" s="77"/>
    </row>
    <row r="181" spans="1:13" ht="15" customHeight="1" x14ac:dyDescent="0.25">
      <c r="A181" s="84"/>
      <c r="B181" s="75" t="str">
        <f t="shared" si="25"/>
        <v/>
      </c>
      <c r="C181" s="76" t="str">
        <f t="shared" si="29"/>
        <v/>
      </c>
      <c r="D181" s="76" t="str">
        <f t="shared" si="30"/>
        <v/>
      </c>
      <c r="E181" s="76" t="str">
        <f t="shared" si="31"/>
        <v/>
      </c>
      <c r="F181" s="77"/>
      <c r="H181" s="84"/>
      <c r="I181" s="75" t="str">
        <f t="shared" si="26"/>
        <v/>
      </c>
      <c r="J181" s="76" t="str">
        <f t="shared" si="27"/>
        <v/>
      </c>
      <c r="K181" s="78" t="str">
        <f t="shared" si="24"/>
        <v/>
      </c>
      <c r="L181" s="76" t="str">
        <f t="shared" si="28"/>
        <v/>
      </c>
      <c r="M181" s="77"/>
    </row>
    <row r="182" spans="1:13" ht="15" customHeight="1" x14ac:dyDescent="0.25">
      <c r="A182" s="84"/>
      <c r="B182" s="75" t="str">
        <f t="shared" si="25"/>
        <v/>
      </c>
      <c r="C182" s="76" t="str">
        <f t="shared" si="29"/>
        <v/>
      </c>
      <c r="D182" s="76" t="str">
        <f t="shared" si="30"/>
        <v/>
      </c>
      <c r="E182" s="76" t="str">
        <f t="shared" si="31"/>
        <v/>
      </c>
      <c r="F182" s="77"/>
      <c r="H182" s="84"/>
      <c r="I182" s="75" t="str">
        <f t="shared" si="26"/>
        <v/>
      </c>
      <c r="J182" s="76" t="str">
        <f t="shared" si="27"/>
        <v/>
      </c>
      <c r="K182" s="78" t="str">
        <f t="shared" si="24"/>
        <v/>
      </c>
      <c r="L182" s="76" t="str">
        <f t="shared" si="28"/>
        <v/>
      </c>
      <c r="M182" s="77"/>
    </row>
    <row r="183" spans="1:13" ht="15" customHeight="1" x14ac:dyDescent="0.25">
      <c r="A183" s="84"/>
      <c r="B183" s="75" t="str">
        <f t="shared" si="25"/>
        <v/>
      </c>
      <c r="C183" s="76" t="str">
        <f t="shared" si="29"/>
        <v/>
      </c>
      <c r="D183" s="76" t="str">
        <f t="shared" si="30"/>
        <v/>
      </c>
      <c r="E183" s="76" t="str">
        <f t="shared" si="31"/>
        <v/>
      </c>
      <c r="F183" s="77"/>
      <c r="H183" s="84"/>
      <c r="I183" s="75" t="str">
        <f t="shared" si="26"/>
        <v/>
      </c>
      <c r="J183" s="76" t="str">
        <f t="shared" si="27"/>
        <v/>
      </c>
      <c r="K183" s="78" t="str">
        <f t="shared" si="24"/>
        <v/>
      </c>
      <c r="L183" s="76" t="str">
        <f t="shared" si="28"/>
        <v/>
      </c>
      <c r="M183" s="77"/>
    </row>
    <row r="184" spans="1:13" ht="15" customHeight="1" x14ac:dyDescent="0.25">
      <c r="A184" s="84"/>
      <c r="B184" s="75" t="str">
        <f t="shared" si="25"/>
        <v/>
      </c>
      <c r="C184" s="76" t="str">
        <f t="shared" si="29"/>
        <v/>
      </c>
      <c r="D184" s="76" t="str">
        <f t="shared" si="30"/>
        <v/>
      </c>
      <c r="E184" s="76" t="str">
        <f t="shared" si="31"/>
        <v/>
      </c>
      <c r="F184" s="77"/>
      <c r="H184" s="84"/>
      <c r="I184" s="75" t="str">
        <f t="shared" si="26"/>
        <v/>
      </c>
      <c r="J184" s="76" t="str">
        <f t="shared" si="27"/>
        <v/>
      </c>
      <c r="K184" s="78" t="str">
        <f t="shared" si="24"/>
        <v/>
      </c>
      <c r="L184" s="76" t="str">
        <f t="shared" si="28"/>
        <v/>
      </c>
      <c r="M184" s="77"/>
    </row>
    <row r="185" spans="1:13" ht="15" customHeight="1" x14ac:dyDescent="0.25">
      <c r="A185" s="84"/>
      <c r="B185" s="75" t="str">
        <f t="shared" si="25"/>
        <v/>
      </c>
      <c r="C185" s="76" t="str">
        <f t="shared" si="29"/>
        <v/>
      </c>
      <c r="D185" s="76" t="str">
        <f t="shared" si="30"/>
        <v/>
      </c>
      <c r="E185" s="76" t="str">
        <f t="shared" si="31"/>
        <v/>
      </c>
      <c r="F185" s="77"/>
      <c r="H185" s="84"/>
      <c r="I185" s="75" t="str">
        <f t="shared" si="26"/>
        <v/>
      </c>
      <c r="J185" s="76" t="str">
        <f t="shared" si="27"/>
        <v/>
      </c>
      <c r="K185" s="78" t="str">
        <f t="shared" si="24"/>
        <v/>
      </c>
      <c r="L185" s="76" t="str">
        <f t="shared" si="28"/>
        <v/>
      </c>
      <c r="M185" s="77"/>
    </row>
    <row r="186" spans="1:13" ht="15" customHeight="1" x14ac:dyDescent="0.25">
      <c r="A186" s="84"/>
      <c r="B186" s="75" t="str">
        <f t="shared" si="25"/>
        <v/>
      </c>
      <c r="C186" s="76" t="str">
        <f t="shared" si="29"/>
        <v/>
      </c>
      <c r="D186" s="76" t="str">
        <f t="shared" si="30"/>
        <v/>
      </c>
      <c r="E186" s="76" t="str">
        <f t="shared" si="31"/>
        <v/>
      </c>
      <c r="F186" s="77"/>
      <c r="H186" s="84"/>
      <c r="I186" s="75" t="str">
        <f t="shared" si="26"/>
        <v/>
      </c>
      <c r="J186" s="76" t="str">
        <f t="shared" si="27"/>
        <v/>
      </c>
      <c r="K186" s="78" t="str">
        <f t="shared" si="24"/>
        <v/>
      </c>
      <c r="L186" s="76" t="str">
        <f t="shared" si="28"/>
        <v/>
      </c>
      <c r="M186" s="77"/>
    </row>
    <row r="187" spans="1:13" ht="15" customHeight="1" x14ac:dyDescent="0.25">
      <c r="A187" s="84"/>
      <c r="B187" s="75" t="str">
        <f t="shared" si="25"/>
        <v/>
      </c>
      <c r="C187" s="76" t="str">
        <f t="shared" si="29"/>
        <v/>
      </c>
      <c r="D187" s="76" t="str">
        <f t="shared" si="30"/>
        <v/>
      </c>
      <c r="E187" s="76" t="str">
        <f t="shared" si="31"/>
        <v/>
      </c>
      <c r="F187" s="77"/>
      <c r="H187" s="84"/>
      <c r="I187" s="75" t="str">
        <f t="shared" si="26"/>
        <v/>
      </c>
      <c r="J187" s="76" t="str">
        <f t="shared" si="27"/>
        <v/>
      </c>
      <c r="K187" s="78" t="str">
        <f t="shared" si="24"/>
        <v/>
      </c>
      <c r="L187" s="76" t="str">
        <f t="shared" si="28"/>
        <v/>
      </c>
      <c r="M187" s="77"/>
    </row>
    <row r="188" spans="1:13" ht="15" customHeight="1" x14ac:dyDescent="0.25">
      <c r="A188" s="84"/>
      <c r="B188" s="75" t="str">
        <f t="shared" si="25"/>
        <v/>
      </c>
      <c r="C188" s="76" t="str">
        <f t="shared" si="29"/>
        <v/>
      </c>
      <c r="D188" s="76" t="str">
        <f t="shared" si="30"/>
        <v/>
      </c>
      <c r="E188" s="76" t="str">
        <f t="shared" si="31"/>
        <v/>
      </c>
      <c r="F188" s="77"/>
      <c r="H188" s="84"/>
      <c r="I188" s="75" t="str">
        <f t="shared" si="26"/>
        <v/>
      </c>
      <c r="J188" s="76" t="str">
        <f t="shared" si="27"/>
        <v/>
      </c>
      <c r="K188" s="78" t="str">
        <f t="shared" si="24"/>
        <v/>
      </c>
      <c r="L188" s="76" t="str">
        <f t="shared" si="28"/>
        <v/>
      </c>
      <c r="M188" s="77"/>
    </row>
    <row r="189" spans="1:13" ht="15" customHeight="1" thickBot="1" x14ac:dyDescent="0.3">
      <c r="A189" s="85"/>
      <c r="B189" s="79" t="str">
        <f t="shared" si="25"/>
        <v/>
      </c>
      <c r="C189" s="80" t="str">
        <f t="shared" si="29"/>
        <v/>
      </c>
      <c r="D189" s="80" t="str">
        <f t="shared" si="30"/>
        <v/>
      </c>
      <c r="E189" s="80" t="str">
        <f t="shared" si="31"/>
        <v/>
      </c>
      <c r="F189" s="81"/>
      <c r="H189" s="85"/>
      <c r="I189" s="79" t="str">
        <f t="shared" si="26"/>
        <v/>
      </c>
      <c r="J189" s="80" t="str">
        <f t="shared" si="27"/>
        <v/>
      </c>
      <c r="K189" s="82" t="str">
        <f t="shared" si="24"/>
        <v/>
      </c>
      <c r="L189" s="80" t="str">
        <f t="shared" si="28"/>
        <v/>
      </c>
      <c r="M189" s="81"/>
    </row>
    <row r="190" spans="1:13" ht="15" customHeight="1" x14ac:dyDescent="0.25">
      <c r="A190" s="83" t="str">
        <f>IF(B190="","",A178+1)</f>
        <v/>
      </c>
      <c r="B190" s="71" t="str">
        <f t="shared" si="25"/>
        <v/>
      </c>
      <c r="C190" s="72" t="str">
        <f t="shared" si="29"/>
        <v/>
      </c>
      <c r="D190" s="72" t="str">
        <f t="shared" si="30"/>
        <v/>
      </c>
      <c r="E190" s="72" t="str">
        <f t="shared" si="31"/>
        <v/>
      </c>
      <c r="F190" s="73"/>
      <c r="H190" s="83" t="str">
        <f>IF(I190="","",H178+1)</f>
        <v/>
      </c>
      <c r="I190" s="71" t="str">
        <f t="shared" si="26"/>
        <v/>
      </c>
      <c r="J190" s="72" t="str">
        <f t="shared" si="27"/>
        <v/>
      </c>
      <c r="K190" s="74" t="str">
        <f t="shared" si="24"/>
        <v/>
      </c>
      <c r="L190" s="72" t="str">
        <f t="shared" si="28"/>
        <v/>
      </c>
      <c r="M190" s="73"/>
    </row>
    <row r="191" spans="1:13" ht="15" customHeight="1" x14ac:dyDescent="0.25">
      <c r="A191" s="84"/>
      <c r="B191" s="75" t="str">
        <f t="shared" si="25"/>
        <v/>
      </c>
      <c r="C191" s="76" t="str">
        <f t="shared" si="29"/>
        <v/>
      </c>
      <c r="D191" s="76" t="str">
        <f t="shared" si="30"/>
        <v/>
      </c>
      <c r="E191" s="76" t="str">
        <f t="shared" si="31"/>
        <v/>
      </c>
      <c r="F191" s="77"/>
      <c r="H191" s="84"/>
      <c r="I191" s="75" t="str">
        <f t="shared" si="26"/>
        <v/>
      </c>
      <c r="J191" s="76" t="str">
        <f t="shared" si="27"/>
        <v/>
      </c>
      <c r="K191" s="78" t="str">
        <f t="shared" si="24"/>
        <v/>
      </c>
      <c r="L191" s="76" t="str">
        <f t="shared" si="28"/>
        <v/>
      </c>
      <c r="M191" s="77"/>
    </row>
    <row r="192" spans="1:13" ht="15" customHeight="1" x14ac:dyDescent="0.25">
      <c r="A192" s="84"/>
      <c r="B192" s="75" t="str">
        <f t="shared" si="25"/>
        <v/>
      </c>
      <c r="C192" s="76" t="str">
        <f t="shared" si="29"/>
        <v/>
      </c>
      <c r="D192" s="76" t="str">
        <f t="shared" si="30"/>
        <v/>
      </c>
      <c r="E192" s="76" t="str">
        <f t="shared" si="31"/>
        <v/>
      </c>
      <c r="F192" s="77"/>
      <c r="H192" s="84"/>
      <c r="I192" s="75" t="str">
        <f t="shared" si="26"/>
        <v/>
      </c>
      <c r="J192" s="76" t="str">
        <f t="shared" si="27"/>
        <v/>
      </c>
      <c r="K192" s="78" t="str">
        <f t="shared" si="24"/>
        <v/>
      </c>
      <c r="L192" s="76" t="str">
        <f t="shared" si="28"/>
        <v/>
      </c>
      <c r="M192" s="77"/>
    </row>
    <row r="193" spans="1:13" ht="15" customHeight="1" x14ac:dyDescent="0.25">
      <c r="A193" s="84"/>
      <c r="B193" s="75" t="str">
        <f t="shared" si="25"/>
        <v/>
      </c>
      <c r="C193" s="76" t="str">
        <f t="shared" si="29"/>
        <v/>
      </c>
      <c r="D193" s="76" t="str">
        <f t="shared" si="30"/>
        <v/>
      </c>
      <c r="E193" s="76" t="str">
        <f t="shared" si="31"/>
        <v/>
      </c>
      <c r="F193" s="77"/>
      <c r="H193" s="84"/>
      <c r="I193" s="75" t="str">
        <f t="shared" si="26"/>
        <v/>
      </c>
      <c r="J193" s="76" t="str">
        <f t="shared" si="27"/>
        <v/>
      </c>
      <c r="K193" s="78" t="str">
        <f t="shared" si="24"/>
        <v/>
      </c>
      <c r="L193" s="76" t="str">
        <f t="shared" si="28"/>
        <v/>
      </c>
      <c r="M193" s="77"/>
    </row>
    <row r="194" spans="1:13" ht="15" customHeight="1" x14ac:dyDescent="0.25">
      <c r="A194" s="84"/>
      <c r="B194" s="75" t="str">
        <f t="shared" si="25"/>
        <v/>
      </c>
      <c r="C194" s="76" t="str">
        <f t="shared" si="29"/>
        <v/>
      </c>
      <c r="D194" s="76" t="str">
        <f t="shared" si="30"/>
        <v/>
      </c>
      <c r="E194" s="76" t="str">
        <f t="shared" si="31"/>
        <v/>
      </c>
      <c r="F194" s="77"/>
      <c r="H194" s="84"/>
      <c r="I194" s="75" t="str">
        <f t="shared" si="26"/>
        <v/>
      </c>
      <c r="J194" s="76" t="str">
        <f t="shared" si="27"/>
        <v/>
      </c>
      <c r="K194" s="78" t="str">
        <f t="shared" si="24"/>
        <v/>
      </c>
      <c r="L194" s="76" t="str">
        <f t="shared" si="28"/>
        <v/>
      </c>
      <c r="M194" s="77"/>
    </row>
    <row r="195" spans="1:13" ht="15" customHeight="1" x14ac:dyDescent="0.25">
      <c r="A195" s="84"/>
      <c r="B195" s="75" t="str">
        <f t="shared" si="25"/>
        <v/>
      </c>
      <c r="C195" s="76" t="str">
        <f t="shared" si="29"/>
        <v/>
      </c>
      <c r="D195" s="76" t="str">
        <f t="shared" si="30"/>
        <v/>
      </c>
      <c r="E195" s="76" t="str">
        <f t="shared" si="31"/>
        <v/>
      </c>
      <c r="F195" s="77"/>
      <c r="H195" s="84"/>
      <c r="I195" s="75" t="str">
        <f t="shared" si="26"/>
        <v/>
      </c>
      <c r="J195" s="76" t="str">
        <f t="shared" si="27"/>
        <v/>
      </c>
      <c r="K195" s="78" t="str">
        <f t="shared" si="24"/>
        <v/>
      </c>
      <c r="L195" s="76" t="str">
        <f t="shared" si="28"/>
        <v/>
      </c>
      <c r="M195" s="77"/>
    </row>
    <row r="196" spans="1:13" ht="15" customHeight="1" x14ac:dyDescent="0.25">
      <c r="A196" s="84"/>
      <c r="B196" s="75" t="str">
        <f t="shared" si="25"/>
        <v/>
      </c>
      <c r="C196" s="76" t="str">
        <f t="shared" si="29"/>
        <v/>
      </c>
      <c r="D196" s="76" t="str">
        <f t="shared" si="30"/>
        <v/>
      </c>
      <c r="E196" s="76" t="str">
        <f t="shared" si="31"/>
        <v/>
      </c>
      <c r="F196" s="77"/>
      <c r="H196" s="84"/>
      <c r="I196" s="75" t="str">
        <f t="shared" si="26"/>
        <v/>
      </c>
      <c r="J196" s="76" t="str">
        <f t="shared" si="27"/>
        <v/>
      </c>
      <c r="K196" s="78" t="str">
        <f t="shared" si="24"/>
        <v/>
      </c>
      <c r="L196" s="76" t="str">
        <f t="shared" si="28"/>
        <v/>
      </c>
      <c r="M196" s="77"/>
    </row>
    <row r="197" spans="1:13" ht="15" customHeight="1" x14ac:dyDescent="0.25">
      <c r="A197" s="84"/>
      <c r="B197" s="75" t="str">
        <f t="shared" si="25"/>
        <v/>
      </c>
      <c r="C197" s="76" t="str">
        <f t="shared" si="29"/>
        <v/>
      </c>
      <c r="D197" s="76" t="str">
        <f t="shared" si="30"/>
        <v/>
      </c>
      <c r="E197" s="76" t="str">
        <f t="shared" si="31"/>
        <v/>
      </c>
      <c r="F197" s="77"/>
      <c r="H197" s="84"/>
      <c r="I197" s="75" t="str">
        <f t="shared" si="26"/>
        <v/>
      </c>
      <c r="J197" s="76" t="str">
        <f t="shared" si="27"/>
        <v/>
      </c>
      <c r="K197" s="78" t="str">
        <f t="shared" si="24"/>
        <v/>
      </c>
      <c r="L197" s="76" t="str">
        <f t="shared" si="28"/>
        <v/>
      </c>
      <c r="M197" s="77"/>
    </row>
    <row r="198" spans="1:13" ht="15" customHeight="1" x14ac:dyDescent="0.25">
      <c r="A198" s="84"/>
      <c r="B198" s="75" t="str">
        <f t="shared" si="25"/>
        <v/>
      </c>
      <c r="C198" s="76" t="str">
        <f t="shared" si="29"/>
        <v/>
      </c>
      <c r="D198" s="76" t="str">
        <f t="shared" si="30"/>
        <v/>
      </c>
      <c r="E198" s="76" t="str">
        <f t="shared" si="31"/>
        <v/>
      </c>
      <c r="F198" s="77"/>
      <c r="H198" s="84"/>
      <c r="I198" s="75" t="str">
        <f t="shared" si="26"/>
        <v/>
      </c>
      <c r="J198" s="76" t="str">
        <f t="shared" si="27"/>
        <v/>
      </c>
      <c r="K198" s="78" t="str">
        <f t="shared" si="24"/>
        <v/>
      </c>
      <c r="L198" s="76" t="str">
        <f t="shared" si="28"/>
        <v/>
      </c>
      <c r="M198" s="77"/>
    </row>
    <row r="199" spans="1:13" ht="15" customHeight="1" x14ac:dyDescent="0.25">
      <c r="A199" s="84"/>
      <c r="B199" s="75" t="str">
        <f t="shared" si="25"/>
        <v/>
      </c>
      <c r="C199" s="76" t="str">
        <f t="shared" si="29"/>
        <v/>
      </c>
      <c r="D199" s="76" t="str">
        <f t="shared" si="30"/>
        <v/>
      </c>
      <c r="E199" s="76" t="str">
        <f t="shared" si="31"/>
        <v/>
      </c>
      <c r="F199" s="77"/>
      <c r="H199" s="84"/>
      <c r="I199" s="75" t="str">
        <f t="shared" si="26"/>
        <v/>
      </c>
      <c r="J199" s="76" t="str">
        <f t="shared" si="27"/>
        <v/>
      </c>
      <c r="K199" s="78" t="str">
        <f t="shared" si="24"/>
        <v/>
      </c>
      <c r="L199" s="76" t="str">
        <f t="shared" si="28"/>
        <v/>
      </c>
      <c r="M199" s="77"/>
    </row>
    <row r="200" spans="1:13" ht="15" customHeight="1" x14ac:dyDescent="0.25">
      <c r="A200" s="84"/>
      <c r="B200" s="75" t="str">
        <f t="shared" si="25"/>
        <v/>
      </c>
      <c r="C200" s="76" t="str">
        <f t="shared" si="29"/>
        <v/>
      </c>
      <c r="D200" s="76" t="str">
        <f t="shared" si="30"/>
        <v/>
      </c>
      <c r="E200" s="76" t="str">
        <f t="shared" si="31"/>
        <v/>
      </c>
      <c r="F200" s="77"/>
      <c r="H200" s="84"/>
      <c r="I200" s="75" t="str">
        <f t="shared" si="26"/>
        <v/>
      </c>
      <c r="J200" s="76" t="str">
        <f t="shared" si="27"/>
        <v/>
      </c>
      <c r="K200" s="78" t="str">
        <f t="shared" si="24"/>
        <v/>
      </c>
      <c r="L200" s="76" t="str">
        <f t="shared" si="28"/>
        <v/>
      </c>
      <c r="M200" s="77"/>
    </row>
    <row r="201" spans="1:13" ht="15" customHeight="1" thickBot="1" x14ac:dyDescent="0.3">
      <c r="A201" s="85"/>
      <c r="B201" s="79" t="str">
        <f t="shared" si="25"/>
        <v/>
      </c>
      <c r="C201" s="80" t="str">
        <f t="shared" si="29"/>
        <v/>
      </c>
      <c r="D201" s="80" t="str">
        <f t="shared" si="30"/>
        <v/>
      </c>
      <c r="E201" s="80" t="str">
        <f t="shared" si="31"/>
        <v/>
      </c>
      <c r="F201" s="81"/>
      <c r="H201" s="85"/>
      <c r="I201" s="79" t="str">
        <f t="shared" si="26"/>
        <v/>
      </c>
      <c r="J201" s="80" t="str">
        <f t="shared" si="27"/>
        <v/>
      </c>
      <c r="K201" s="82" t="str">
        <f t="shared" si="24"/>
        <v/>
      </c>
      <c r="L201" s="80" t="str">
        <f t="shared" si="28"/>
        <v/>
      </c>
      <c r="M201" s="81"/>
    </row>
    <row r="202" spans="1:13" ht="15" customHeight="1" x14ac:dyDescent="0.25">
      <c r="A202" s="83" t="str">
        <f>IF(B202="","",A190+1)</f>
        <v/>
      </c>
      <c r="B202" s="71" t="str">
        <f t="shared" si="25"/>
        <v/>
      </c>
      <c r="C202" s="72" t="str">
        <f t="shared" si="29"/>
        <v/>
      </c>
      <c r="D202" s="72" t="str">
        <f t="shared" si="30"/>
        <v/>
      </c>
      <c r="E202" s="72" t="str">
        <f t="shared" si="31"/>
        <v/>
      </c>
      <c r="F202" s="73"/>
      <c r="H202" s="83" t="str">
        <f>IF(I202="","",H190+1)</f>
        <v/>
      </c>
      <c r="I202" s="71" t="str">
        <f t="shared" si="26"/>
        <v/>
      </c>
      <c r="J202" s="72" t="str">
        <f t="shared" si="27"/>
        <v/>
      </c>
      <c r="K202" s="74" t="str">
        <f t="shared" ref="K202:K249" si="32">+IF(I202="","",K201*($L$7+1))</f>
        <v/>
      </c>
      <c r="L202" s="72" t="str">
        <f t="shared" si="28"/>
        <v/>
      </c>
      <c r="M202" s="73"/>
    </row>
    <row r="203" spans="1:13" ht="15" customHeight="1" x14ac:dyDescent="0.25">
      <c r="A203" s="84"/>
      <c r="B203" s="75" t="str">
        <f t="shared" ref="B203:B249" si="33">IF(OR(B202=$B$6,B202=""),"",B202+1)</f>
        <v/>
      </c>
      <c r="C203" s="76" t="str">
        <f t="shared" si="29"/>
        <v/>
      </c>
      <c r="D203" s="76" t="str">
        <f t="shared" si="30"/>
        <v/>
      </c>
      <c r="E203" s="76" t="str">
        <f t="shared" si="31"/>
        <v/>
      </c>
      <c r="F203" s="77"/>
      <c r="H203" s="84"/>
      <c r="I203" s="75" t="str">
        <f t="shared" ref="I203:I237" si="34">IF(OR(I202=$I$6,I202=""),"",I202+1)</f>
        <v/>
      </c>
      <c r="J203" s="76" t="str">
        <f t="shared" si="27"/>
        <v/>
      </c>
      <c r="K203" s="78" t="str">
        <f t="shared" si="32"/>
        <v/>
      </c>
      <c r="L203" s="76" t="str">
        <f t="shared" si="28"/>
        <v/>
      </c>
      <c r="M203" s="77"/>
    </row>
    <row r="204" spans="1:13" ht="15" customHeight="1" x14ac:dyDescent="0.25">
      <c r="A204" s="84"/>
      <c r="B204" s="75" t="str">
        <f t="shared" si="33"/>
        <v/>
      </c>
      <c r="C204" s="76" t="str">
        <f t="shared" si="29"/>
        <v/>
      </c>
      <c r="D204" s="76" t="str">
        <f t="shared" si="30"/>
        <v/>
      </c>
      <c r="E204" s="76" t="str">
        <f t="shared" si="31"/>
        <v/>
      </c>
      <c r="F204" s="77"/>
      <c r="H204" s="84"/>
      <c r="I204" s="75" t="str">
        <f t="shared" si="34"/>
        <v/>
      </c>
      <c r="J204" s="76" t="str">
        <f t="shared" si="27"/>
        <v/>
      </c>
      <c r="K204" s="78" t="str">
        <f t="shared" si="32"/>
        <v/>
      </c>
      <c r="L204" s="76" t="str">
        <f t="shared" si="28"/>
        <v/>
      </c>
      <c r="M204" s="77"/>
    </row>
    <row r="205" spans="1:13" ht="15" customHeight="1" x14ac:dyDescent="0.25">
      <c r="A205" s="84"/>
      <c r="B205" s="75" t="str">
        <f t="shared" si="33"/>
        <v/>
      </c>
      <c r="C205" s="76" t="str">
        <f t="shared" si="29"/>
        <v/>
      </c>
      <c r="D205" s="76" t="str">
        <f t="shared" si="30"/>
        <v/>
      </c>
      <c r="E205" s="76" t="str">
        <f t="shared" si="31"/>
        <v/>
      </c>
      <c r="F205" s="77"/>
      <c r="H205" s="84"/>
      <c r="I205" s="75" t="str">
        <f t="shared" si="34"/>
        <v/>
      </c>
      <c r="J205" s="76" t="str">
        <f t="shared" si="27"/>
        <v/>
      </c>
      <c r="K205" s="78" t="str">
        <f t="shared" si="32"/>
        <v/>
      </c>
      <c r="L205" s="76" t="str">
        <f t="shared" si="28"/>
        <v/>
      </c>
      <c r="M205" s="77"/>
    </row>
    <row r="206" spans="1:13" ht="15" customHeight="1" x14ac:dyDescent="0.25">
      <c r="A206" s="84"/>
      <c r="B206" s="75" t="str">
        <f t="shared" si="33"/>
        <v/>
      </c>
      <c r="C206" s="76" t="str">
        <f t="shared" si="29"/>
        <v/>
      </c>
      <c r="D206" s="76" t="str">
        <f t="shared" si="30"/>
        <v/>
      </c>
      <c r="E206" s="76" t="str">
        <f t="shared" si="31"/>
        <v/>
      </c>
      <c r="F206" s="77"/>
      <c r="H206" s="84"/>
      <c r="I206" s="75" t="str">
        <f t="shared" si="34"/>
        <v/>
      </c>
      <c r="J206" s="76" t="str">
        <f t="shared" ref="J206:J237" si="35">IF(I206="","",J205*(1+$I$5/12)+K206)</f>
        <v/>
      </c>
      <c r="K206" s="78" t="str">
        <f t="shared" si="32"/>
        <v/>
      </c>
      <c r="L206" s="76" t="str">
        <f t="shared" ref="L206:L237" si="36">+IF(I206="","",J206-J205+L205)</f>
        <v/>
      </c>
      <c r="M206" s="77"/>
    </row>
    <row r="207" spans="1:13" ht="15" customHeight="1" x14ac:dyDescent="0.25">
      <c r="A207" s="84"/>
      <c r="B207" s="75" t="str">
        <f t="shared" si="33"/>
        <v/>
      </c>
      <c r="C207" s="76" t="str">
        <f t="shared" si="29"/>
        <v/>
      </c>
      <c r="D207" s="76" t="str">
        <f t="shared" si="30"/>
        <v/>
      </c>
      <c r="E207" s="76" t="str">
        <f t="shared" si="31"/>
        <v/>
      </c>
      <c r="F207" s="77"/>
      <c r="H207" s="84"/>
      <c r="I207" s="75" t="str">
        <f t="shared" si="34"/>
        <v/>
      </c>
      <c r="J207" s="76" t="str">
        <f t="shared" si="35"/>
        <v/>
      </c>
      <c r="K207" s="78" t="str">
        <f t="shared" si="32"/>
        <v/>
      </c>
      <c r="L207" s="76" t="str">
        <f t="shared" si="36"/>
        <v/>
      </c>
      <c r="M207" s="77"/>
    </row>
    <row r="208" spans="1:13" ht="15" customHeight="1" x14ac:dyDescent="0.25">
      <c r="A208" s="84"/>
      <c r="B208" s="75" t="str">
        <f t="shared" si="33"/>
        <v/>
      </c>
      <c r="C208" s="76" t="str">
        <f t="shared" si="29"/>
        <v/>
      </c>
      <c r="D208" s="76" t="str">
        <f t="shared" si="30"/>
        <v/>
      </c>
      <c r="E208" s="76" t="str">
        <f t="shared" si="31"/>
        <v/>
      </c>
      <c r="F208" s="77"/>
      <c r="H208" s="84"/>
      <c r="I208" s="75" t="str">
        <f t="shared" si="34"/>
        <v/>
      </c>
      <c r="J208" s="76" t="str">
        <f t="shared" si="35"/>
        <v/>
      </c>
      <c r="K208" s="78" t="str">
        <f t="shared" si="32"/>
        <v/>
      </c>
      <c r="L208" s="76" t="str">
        <f t="shared" si="36"/>
        <v/>
      </c>
      <c r="M208" s="77"/>
    </row>
    <row r="209" spans="1:13" ht="15" customHeight="1" x14ac:dyDescent="0.25">
      <c r="A209" s="84"/>
      <c r="B209" s="75" t="str">
        <f t="shared" si="33"/>
        <v/>
      </c>
      <c r="C209" s="76" t="str">
        <f t="shared" si="29"/>
        <v/>
      </c>
      <c r="D209" s="76" t="str">
        <f t="shared" si="30"/>
        <v/>
      </c>
      <c r="E209" s="76" t="str">
        <f t="shared" si="31"/>
        <v/>
      </c>
      <c r="F209" s="77"/>
      <c r="H209" s="84"/>
      <c r="I209" s="75" t="str">
        <f t="shared" si="34"/>
        <v/>
      </c>
      <c r="J209" s="76" t="str">
        <f t="shared" si="35"/>
        <v/>
      </c>
      <c r="K209" s="78" t="str">
        <f t="shared" si="32"/>
        <v/>
      </c>
      <c r="L209" s="76" t="str">
        <f t="shared" si="36"/>
        <v/>
      </c>
      <c r="M209" s="77"/>
    </row>
    <row r="210" spans="1:13" ht="15" customHeight="1" x14ac:dyDescent="0.25">
      <c r="A210" s="84"/>
      <c r="B210" s="75" t="str">
        <f t="shared" si="33"/>
        <v/>
      </c>
      <c r="C210" s="76" t="str">
        <f t="shared" si="29"/>
        <v/>
      </c>
      <c r="D210" s="76" t="str">
        <f t="shared" si="30"/>
        <v/>
      </c>
      <c r="E210" s="76" t="str">
        <f t="shared" si="31"/>
        <v/>
      </c>
      <c r="F210" s="77"/>
      <c r="H210" s="84"/>
      <c r="I210" s="75" t="str">
        <f t="shared" si="34"/>
        <v/>
      </c>
      <c r="J210" s="76" t="str">
        <f t="shared" si="35"/>
        <v/>
      </c>
      <c r="K210" s="78" t="str">
        <f t="shared" si="32"/>
        <v/>
      </c>
      <c r="L210" s="76" t="str">
        <f t="shared" si="36"/>
        <v/>
      </c>
      <c r="M210" s="77"/>
    </row>
    <row r="211" spans="1:13" ht="15" customHeight="1" x14ac:dyDescent="0.25">
      <c r="A211" s="84"/>
      <c r="B211" s="75" t="str">
        <f t="shared" si="33"/>
        <v/>
      </c>
      <c r="C211" s="76" t="str">
        <f t="shared" si="29"/>
        <v/>
      </c>
      <c r="D211" s="76" t="str">
        <f t="shared" si="30"/>
        <v/>
      </c>
      <c r="E211" s="76" t="str">
        <f t="shared" si="31"/>
        <v/>
      </c>
      <c r="F211" s="77"/>
      <c r="H211" s="84"/>
      <c r="I211" s="75" t="str">
        <f t="shared" si="34"/>
        <v/>
      </c>
      <c r="J211" s="76" t="str">
        <f t="shared" si="35"/>
        <v/>
      </c>
      <c r="K211" s="78" t="str">
        <f t="shared" si="32"/>
        <v/>
      </c>
      <c r="L211" s="76" t="str">
        <f t="shared" si="36"/>
        <v/>
      </c>
      <c r="M211" s="77"/>
    </row>
    <row r="212" spans="1:13" ht="15" customHeight="1" x14ac:dyDescent="0.25">
      <c r="A212" s="84"/>
      <c r="B212" s="75" t="str">
        <f t="shared" si="33"/>
        <v/>
      </c>
      <c r="C212" s="76" t="str">
        <f t="shared" si="29"/>
        <v/>
      </c>
      <c r="D212" s="76" t="str">
        <f t="shared" si="30"/>
        <v/>
      </c>
      <c r="E212" s="76" t="str">
        <f t="shared" si="31"/>
        <v/>
      </c>
      <c r="F212" s="77"/>
      <c r="H212" s="84"/>
      <c r="I212" s="75" t="str">
        <f t="shared" si="34"/>
        <v/>
      </c>
      <c r="J212" s="76" t="str">
        <f t="shared" si="35"/>
        <v/>
      </c>
      <c r="K212" s="78" t="str">
        <f t="shared" si="32"/>
        <v/>
      </c>
      <c r="L212" s="76" t="str">
        <f t="shared" si="36"/>
        <v/>
      </c>
      <c r="M212" s="77"/>
    </row>
    <row r="213" spans="1:13" ht="15" customHeight="1" thickBot="1" x14ac:dyDescent="0.3">
      <c r="A213" s="85"/>
      <c r="B213" s="79" t="str">
        <f t="shared" si="33"/>
        <v/>
      </c>
      <c r="C213" s="80" t="str">
        <f t="shared" si="29"/>
        <v/>
      </c>
      <c r="D213" s="80" t="str">
        <f t="shared" si="30"/>
        <v/>
      </c>
      <c r="E213" s="80" t="str">
        <f t="shared" si="31"/>
        <v/>
      </c>
      <c r="F213" s="81"/>
      <c r="H213" s="85"/>
      <c r="I213" s="79" t="str">
        <f t="shared" si="34"/>
        <v/>
      </c>
      <c r="J213" s="80" t="str">
        <f t="shared" si="35"/>
        <v/>
      </c>
      <c r="K213" s="82" t="str">
        <f t="shared" si="32"/>
        <v/>
      </c>
      <c r="L213" s="80" t="str">
        <f t="shared" si="36"/>
        <v/>
      </c>
      <c r="M213" s="81"/>
    </row>
    <row r="214" spans="1:13" ht="15" customHeight="1" x14ac:dyDescent="0.25">
      <c r="A214" s="83" t="str">
        <f>IF(B214="","",A202+1)</f>
        <v/>
      </c>
      <c r="B214" s="71" t="str">
        <f t="shared" si="33"/>
        <v/>
      </c>
      <c r="C214" s="72" t="str">
        <f t="shared" si="29"/>
        <v/>
      </c>
      <c r="D214" s="72" t="str">
        <f t="shared" si="30"/>
        <v/>
      </c>
      <c r="E214" s="72" t="str">
        <f t="shared" si="31"/>
        <v/>
      </c>
      <c r="F214" s="73"/>
      <c r="H214" s="83" t="str">
        <f>IF(I214="","",H202+1)</f>
        <v/>
      </c>
      <c r="I214" s="71" t="str">
        <f t="shared" si="34"/>
        <v/>
      </c>
      <c r="J214" s="72" t="str">
        <f t="shared" si="35"/>
        <v/>
      </c>
      <c r="K214" s="74" t="str">
        <f t="shared" si="32"/>
        <v/>
      </c>
      <c r="L214" s="72" t="str">
        <f t="shared" si="36"/>
        <v/>
      </c>
      <c r="M214" s="73"/>
    </row>
    <row r="215" spans="1:13" ht="15" customHeight="1" x14ac:dyDescent="0.25">
      <c r="A215" s="84"/>
      <c r="B215" s="75" t="str">
        <f t="shared" si="33"/>
        <v/>
      </c>
      <c r="C215" s="76" t="str">
        <f t="shared" si="29"/>
        <v/>
      </c>
      <c r="D215" s="76" t="str">
        <f t="shared" si="30"/>
        <v/>
      </c>
      <c r="E215" s="76" t="str">
        <f t="shared" si="31"/>
        <v/>
      </c>
      <c r="F215" s="77"/>
      <c r="H215" s="84"/>
      <c r="I215" s="75" t="str">
        <f t="shared" si="34"/>
        <v/>
      </c>
      <c r="J215" s="76" t="str">
        <f t="shared" si="35"/>
        <v/>
      </c>
      <c r="K215" s="78" t="str">
        <f t="shared" si="32"/>
        <v/>
      </c>
      <c r="L215" s="76" t="str">
        <f t="shared" si="36"/>
        <v/>
      </c>
      <c r="M215" s="77"/>
    </row>
    <row r="216" spans="1:13" ht="15" customHeight="1" x14ac:dyDescent="0.25">
      <c r="A216" s="84"/>
      <c r="B216" s="75" t="str">
        <f t="shared" si="33"/>
        <v/>
      </c>
      <c r="C216" s="76" t="str">
        <f t="shared" si="29"/>
        <v/>
      </c>
      <c r="D216" s="76" t="str">
        <f t="shared" si="30"/>
        <v/>
      </c>
      <c r="E216" s="76" t="str">
        <f t="shared" si="31"/>
        <v/>
      </c>
      <c r="F216" s="77"/>
      <c r="H216" s="84"/>
      <c r="I216" s="75" t="str">
        <f t="shared" si="34"/>
        <v/>
      </c>
      <c r="J216" s="76" t="str">
        <f t="shared" si="35"/>
        <v/>
      </c>
      <c r="K216" s="78" t="str">
        <f t="shared" si="32"/>
        <v/>
      </c>
      <c r="L216" s="76" t="str">
        <f t="shared" si="36"/>
        <v/>
      </c>
      <c r="M216" s="77"/>
    </row>
    <row r="217" spans="1:13" ht="15" customHeight="1" x14ac:dyDescent="0.25">
      <c r="A217" s="84"/>
      <c r="B217" s="75" t="str">
        <f t="shared" si="33"/>
        <v/>
      </c>
      <c r="C217" s="76" t="str">
        <f t="shared" si="29"/>
        <v/>
      </c>
      <c r="D217" s="76" t="str">
        <f t="shared" si="30"/>
        <v/>
      </c>
      <c r="E217" s="76" t="str">
        <f t="shared" si="31"/>
        <v/>
      </c>
      <c r="F217" s="77"/>
      <c r="H217" s="84"/>
      <c r="I217" s="75" t="str">
        <f t="shared" si="34"/>
        <v/>
      </c>
      <c r="J217" s="76" t="str">
        <f t="shared" si="35"/>
        <v/>
      </c>
      <c r="K217" s="78" t="str">
        <f t="shared" si="32"/>
        <v/>
      </c>
      <c r="L217" s="76" t="str">
        <f t="shared" si="36"/>
        <v/>
      </c>
      <c r="M217" s="77"/>
    </row>
    <row r="218" spans="1:13" ht="15" customHeight="1" x14ac:dyDescent="0.25">
      <c r="A218" s="84"/>
      <c r="B218" s="75" t="str">
        <f t="shared" si="33"/>
        <v/>
      </c>
      <c r="C218" s="76" t="str">
        <f t="shared" si="29"/>
        <v/>
      </c>
      <c r="D218" s="76" t="str">
        <f t="shared" si="30"/>
        <v/>
      </c>
      <c r="E218" s="76" t="str">
        <f t="shared" si="31"/>
        <v/>
      </c>
      <c r="F218" s="77"/>
      <c r="H218" s="84"/>
      <c r="I218" s="75" t="str">
        <f t="shared" si="34"/>
        <v/>
      </c>
      <c r="J218" s="76" t="str">
        <f t="shared" si="35"/>
        <v/>
      </c>
      <c r="K218" s="78" t="str">
        <f t="shared" si="32"/>
        <v/>
      </c>
      <c r="L218" s="76" t="str">
        <f t="shared" si="36"/>
        <v/>
      </c>
      <c r="M218" s="77"/>
    </row>
    <row r="219" spans="1:13" ht="15" customHeight="1" x14ac:dyDescent="0.25">
      <c r="A219" s="84"/>
      <c r="B219" s="75" t="str">
        <f t="shared" si="33"/>
        <v/>
      </c>
      <c r="C219" s="76" t="str">
        <f t="shared" si="29"/>
        <v/>
      </c>
      <c r="D219" s="76" t="str">
        <f t="shared" si="30"/>
        <v/>
      </c>
      <c r="E219" s="76" t="str">
        <f t="shared" si="31"/>
        <v/>
      </c>
      <c r="F219" s="77"/>
      <c r="H219" s="84"/>
      <c r="I219" s="75" t="str">
        <f t="shared" si="34"/>
        <v/>
      </c>
      <c r="J219" s="76" t="str">
        <f t="shared" si="35"/>
        <v/>
      </c>
      <c r="K219" s="78" t="str">
        <f t="shared" si="32"/>
        <v/>
      </c>
      <c r="L219" s="76" t="str">
        <f t="shared" si="36"/>
        <v/>
      </c>
      <c r="M219" s="77"/>
    </row>
    <row r="220" spans="1:13" ht="15" customHeight="1" x14ac:dyDescent="0.25">
      <c r="A220" s="84"/>
      <c r="B220" s="75" t="str">
        <f t="shared" si="33"/>
        <v/>
      </c>
      <c r="C220" s="76" t="str">
        <f t="shared" si="29"/>
        <v/>
      </c>
      <c r="D220" s="76" t="str">
        <f t="shared" si="30"/>
        <v/>
      </c>
      <c r="E220" s="76" t="str">
        <f t="shared" si="31"/>
        <v/>
      </c>
      <c r="F220" s="77"/>
      <c r="H220" s="84"/>
      <c r="I220" s="75" t="str">
        <f t="shared" si="34"/>
        <v/>
      </c>
      <c r="J220" s="76" t="str">
        <f t="shared" si="35"/>
        <v/>
      </c>
      <c r="K220" s="78" t="str">
        <f t="shared" si="32"/>
        <v/>
      </c>
      <c r="L220" s="76" t="str">
        <f t="shared" si="36"/>
        <v/>
      </c>
      <c r="M220" s="77"/>
    </row>
    <row r="221" spans="1:13" ht="15" customHeight="1" x14ac:dyDescent="0.25">
      <c r="A221" s="84"/>
      <c r="B221" s="75" t="str">
        <f t="shared" si="33"/>
        <v/>
      </c>
      <c r="C221" s="76" t="str">
        <f t="shared" si="29"/>
        <v/>
      </c>
      <c r="D221" s="76" t="str">
        <f t="shared" si="30"/>
        <v/>
      </c>
      <c r="E221" s="76" t="str">
        <f t="shared" si="31"/>
        <v/>
      </c>
      <c r="F221" s="77"/>
      <c r="H221" s="84"/>
      <c r="I221" s="75" t="str">
        <f t="shared" si="34"/>
        <v/>
      </c>
      <c r="J221" s="76" t="str">
        <f t="shared" si="35"/>
        <v/>
      </c>
      <c r="K221" s="78" t="str">
        <f t="shared" si="32"/>
        <v/>
      </c>
      <c r="L221" s="76" t="str">
        <f t="shared" si="36"/>
        <v/>
      </c>
      <c r="M221" s="77"/>
    </row>
    <row r="222" spans="1:13" ht="15" customHeight="1" x14ac:dyDescent="0.25">
      <c r="A222" s="84"/>
      <c r="B222" s="75" t="str">
        <f t="shared" si="33"/>
        <v/>
      </c>
      <c r="C222" s="76" t="str">
        <f t="shared" si="29"/>
        <v/>
      </c>
      <c r="D222" s="76" t="str">
        <f t="shared" si="30"/>
        <v/>
      </c>
      <c r="E222" s="76" t="str">
        <f t="shared" si="31"/>
        <v/>
      </c>
      <c r="F222" s="77"/>
      <c r="H222" s="84"/>
      <c r="I222" s="75" t="str">
        <f t="shared" si="34"/>
        <v/>
      </c>
      <c r="J222" s="76" t="str">
        <f t="shared" si="35"/>
        <v/>
      </c>
      <c r="K222" s="78" t="str">
        <f t="shared" si="32"/>
        <v/>
      </c>
      <c r="L222" s="76" t="str">
        <f t="shared" si="36"/>
        <v/>
      </c>
      <c r="M222" s="77"/>
    </row>
    <row r="223" spans="1:13" ht="15" customHeight="1" x14ac:dyDescent="0.25">
      <c r="A223" s="84"/>
      <c r="B223" s="75" t="str">
        <f t="shared" si="33"/>
        <v/>
      </c>
      <c r="C223" s="76" t="str">
        <f t="shared" si="29"/>
        <v/>
      </c>
      <c r="D223" s="76" t="str">
        <f t="shared" si="30"/>
        <v/>
      </c>
      <c r="E223" s="76" t="str">
        <f t="shared" si="31"/>
        <v/>
      </c>
      <c r="F223" s="77"/>
      <c r="H223" s="84"/>
      <c r="I223" s="75" t="str">
        <f t="shared" si="34"/>
        <v/>
      </c>
      <c r="J223" s="76" t="str">
        <f t="shared" si="35"/>
        <v/>
      </c>
      <c r="K223" s="78" t="str">
        <f t="shared" si="32"/>
        <v/>
      </c>
      <c r="L223" s="76" t="str">
        <f t="shared" si="36"/>
        <v/>
      </c>
      <c r="M223" s="77"/>
    </row>
    <row r="224" spans="1:13" ht="15" customHeight="1" x14ac:dyDescent="0.25">
      <c r="A224" s="84"/>
      <c r="B224" s="75" t="str">
        <f t="shared" si="33"/>
        <v/>
      </c>
      <c r="C224" s="76" t="str">
        <f t="shared" si="29"/>
        <v/>
      </c>
      <c r="D224" s="76" t="str">
        <f t="shared" si="30"/>
        <v/>
      </c>
      <c r="E224" s="76" t="str">
        <f t="shared" si="31"/>
        <v/>
      </c>
      <c r="F224" s="77"/>
      <c r="H224" s="84"/>
      <c r="I224" s="75" t="str">
        <f t="shared" si="34"/>
        <v/>
      </c>
      <c r="J224" s="76" t="str">
        <f t="shared" si="35"/>
        <v/>
      </c>
      <c r="K224" s="78" t="str">
        <f t="shared" si="32"/>
        <v/>
      </c>
      <c r="L224" s="76" t="str">
        <f t="shared" si="36"/>
        <v/>
      </c>
      <c r="M224" s="77"/>
    </row>
    <row r="225" spans="1:13" ht="15" customHeight="1" thickBot="1" x14ac:dyDescent="0.3">
      <c r="A225" s="85"/>
      <c r="B225" s="79" t="str">
        <f t="shared" si="33"/>
        <v/>
      </c>
      <c r="C225" s="80" t="str">
        <f t="shared" si="29"/>
        <v/>
      </c>
      <c r="D225" s="80" t="str">
        <f t="shared" si="30"/>
        <v/>
      </c>
      <c r="E225" s="80" t="str">
        <f t="shared" si="31"/>
        <v/>
      </c>
      <c r="F225" s="81"/>
      <c r="H225" s="85"/>
      <c r="I225" s="79" t="str">
        <f t="shared" si="34"/>
        <v/>
      </c>
      <c r="J225" s="80" t="str">
        <f t="shared" si="35"/>
        <v/>
      </c>
      <c r="K225" s="82" t="str">
        <f t="shared" si="32"/>
        <v/>
      </c>
      <c r="L225" s="80" t="str">
        <f t="shared" si="36"/>
        <v/>
      </c>
      <c r="M225" s="81"/>
    </row>
    <row r="226" spans="1:13" ht="15" customHeight="1" x14ac:dyDescent="0.25">
      <c r="A226" s="83" t="str">
        <f>IF(B226="","",A214+1)</f>
        <v/>
      </c>
      <c r="B226" s="71" t="str">
        <f t="shared" si="33"/>
        <v/>
      </c>
      <c r="C226" s="72" t="str">
        <f t="shared" ref="C226:C249" si="37">IF(B226="","",C225*(1+$B$5/12))</f>
        <v/>
      </c>
      <c r="D226" s="72" t="str">
        <f t="shared" ref="D226:D249" si="38">IF(B226="","",C226-C225+D225)</f>
        <v/>
      </c>
      <c r="E226" s="72" t="str">
        <f t="shared" ref="E226:E249" si="39">IF(B226="","",C226-C225)</f>
        <v/>
      </c>
      <c r="F226" s="73"/>
      <c r="H226" s="83" t="str">
        <f>IF(I226="","",H214+1)</f>
        <v/>
      </c>
      <c r="I226" s="71" t="str">
        <f t="shared" si="34"/>
        <v/>
      </c>
      <c r="J226" s="72" t="str">
        <f t="shared" si="35"/>
        <v/>
      </c>
      <c r="K226" s="74" t="str">
        <f t="shared" si="32"/>
        <v/>
      </c>
      <c r="L226" s="72" t="str">
        <f t="shared" si="36"/>
        <v/>
      </c>
      <c r="M226" s="73"/>
    </row>
    <row r="227" spans="1:13" ht="15" customHeight="1" x14ac:dyDescent="0.25">
      <c r="A227" s="84"/>
      <c r="B227" s="75" t="str">
        <f t="shared" si="33"/>
        <v/>
      </c>
      <c r="C227" s="76" t="str">
        <f t="shared" si="37"/>
        <v/>
      </c>
      <c r="D227" s="76" t="str">
        <f t="shared" si="38"/>
        <v/>
      </c>
      <c r="E227" s="76" t="str">
        <f t="shared" si="39"/>
        <v/>
      </c>
      <c r="F227" s="77"/>
      <c r="H227" s="84"/>
      <c r="I227" s="75" t="str">
        <f t="shared" si="34"/>
        <v/>
      </c>
      <c r="J227" s="76" t="str">
        <f t="shared" si="35"/>
        <v/>
      </c>
      <c r="K227" s="78" t="str">
        <f t="shared" si="32"/>
        <v/>
      </c>
      <c r="L227" s="76" t="str">
        <f t="shared" si="36"/>
        <v/>
      </c>
      <c r="M227" s="77"/>
    </row>
    <row r="228" spans="1:13" ht="15" customHeight="1" x14ac:dyDescent="0.25">
      <c r="A228" s="84"/>
      <c r="B228" s="75" t="str">
        <f t="shared" si="33"/>
        <v/>
      </c>
      <c r="C228" s="76" t="str">
        <f t="shared" si="37"/>
        <v/>
      </c>
      <c r="D228" s="76" t="str">
        <f t="shared" si="38"/>
        <v/>
      </c>
      <c r="E228" s="76" t="str">
        <f t="shared" si="39"/>
        <v/>
      </c>
      <c r="F228" s="77"/>
      <c r="H228" s="84"/>
      <c r="I228" s="75" t="str">
        <f t="shared" si="34"/>
        <v/>
      </c>
      <c r="J228" s="76" t="str">
        <f t="shared" si="35"/>
        <v/>
      </c>
      <c r="K228" s="78" t="str">
        <f t="shared" si="32"/>
        <v/>
      </c>
      <c r="L228" s="76" t="str">
        <f t="shared" si="36"/>
        <v/>
      </c>
      <c r="M228" s="77"/>
    </row>
    <row r="229" spans="1:13" ht="15" customHeight="1" x14ac:dyDescent="0.25">
      <c r="A229" s="84"/>
      <c r="B229" s="75" t="str">
        <f t="shared" si="33"/>
        <v/>
      </c>
      <c r="C229" s="76" t="str">
        <f t="shared" si="37"/>
        <v/>
      </c>
      <c r="D229" s="76" t="str">
        <f t="shared" si="38"/>
        <v/>
      </c>
      <c r="E229" s="76" t="str">
        <f t="shared" si="39"/>
        <v/>
      </c>
      <c r="F229" s="77"/>
      <c r="H229" s="84"/>
      <c r="I229" s="75" t="str">
        <f t="shared" si="34"/>
        <v/>
      </c>
      <c r="J229" s="76" t="str">
        <f t="shared" si="35"/>
        <v/>
      </c>
      <c r="K229" s="78" t="str">
        <f t="shared" si="32"/>
        <v/>
      </c>
      <c r="L229" s="76" t="str">
        <f t="shared" si="36"/>
        <v/>
      </c>
      <c r="M229" s="77"/>
    </row>
    <row r="230" spans="1:13" ht="15" customHeight="1" x14ac:dyDescent="0.25">
      <c r="A230" s="84"/>
      <c r="B230" s="75" t="str">
        <f t="shared" si="33"/>
        <v/>
      </c>
      <c r="C230" s="76" t="str">
        <f t="shared" si="37"/>
        <v/>
      </c>
      <c r="D230" s="76" t="str">
        <f t="shared" si="38"/>
        <v/>
      </c>
      <c r="E230" s="76" t="str">
        <f t="shared" si="39"/>
        <v/>
      </c>
      <c r="F230" s="77"/>
      <c r="H230" s="84"/>
      <c r="I230" s="75" t="str">
        <f t="shared" si="34"/>
        <v/>
      </c>
      <c r="J230" s="76" t="str">
        <f t="shared" si="35"/>
        <v/>
      </c>
      <c r="K230" s="78" t="str">
        <f t="shared" si="32"/>
        <v/>
      </c>
      <c r="L230" s="76" t="str">
        <f t="shared" si="36"/>
        <v/>
      </c>
      <c r="M230" s="77"/>
    </row>
    <row r="231" spans="1:13" ht="15" customHeight="1" x14ac:dyDescent="0.25">
      <c r="A231" s="84"/>
      <c r="B231" s="75" t="str">
        <f t="shared" si="33"/>
        <v/>
      </c>
      <c r="C231" s="76" t="str">
        <f t="shared" si="37"/>
        <v/>
      </c>
      <c r="D231" s="76" t="str">
        <f t="shared" si="38"/>
        <v/>
      </c>
      <c r="E231" s="76" t="str">
        <f t="shared" si="39"/>
        <v/>
      </c>
      <c r="F231" s="77"/>
      <c r="H231" s="84"/>
      <c r="I231" s="75" t="str">
        <f t="shared" si="34"/>
        <v/>
      </c>
      <c r="J231" s="76" t="str">
        <f t="shared" si="35"/>
        <v/>
      </c>
      <c r="K231" s="78" t="str">
        <f t="shared" si="32"/>
        <v/>
      </c>
      <c r="L231" s="76" t="str">
        <f t="shared" si="36"/>
        <v/>
      </c>
      <c r="M231" s="77"/>
    </row>
    <row r="232" spans="1:13" ht="15" customHeight="1" x14ac:dyDescent="0.25">
      <c r="A232" s="84"/>
      <c r="B232" s="75" t="str">
        <f t="shared" si="33"/>
        <v/>
      </c>
      <c r="C232" s="76" t="str">
        <f t="shared" si="37"/>
        <v/>
      </c>
      <c r="D232" s="76" t="str">
        <f t="shared" si="38"/>
        <v/>
      </c>
      <c r="E232" s="76" t="str">
        <f t="shared" si="39"/>
        <v/>
      </c>
      <c r="F232" s="77"/>
      <c r="H232" s="84"/>
      <c r="I232" s="75" t="str">
        <f t="shared" si="34"/>
        <v/>
      </c>
      <c r="J232" s="76" t="str">
        <f t="shared" si="35"/>
        <v/>
      </c>
      <c r="K232" s="78" t="str">
        <f t="shared" si="32"/>
        <v/>
      </c>
      <c r="L232" s="76" t="str">
        <f t="shared" si="36"/>
        <v/>
      </c>
      <c r="M232" s="77"/>
    </row>
    <row r="233" spans="1:13" ht="15" customHeight="1" x14ac:dyDescent="0.25">
      <c r="A233" s="84"/>
      <c r="B233" s="75" t="str">
        <f t="shared" si="33"/>
        <v/>
      </c>
      <c r="C233" s="76" t="str">
        <f t="shared" si="37"/>
        <v/>
      </c>
      <c r="D233" s="76" t="str">
        <f t="shared" si="38"/>
        <v/>
      </c>
      <c r="E233" s="76" t="str">
        <f t="shared" si="39"/>
        <v/>
      </c>
      <c r="F233" s="77"/>
      <c r="H233" s="84"/>
      <c r="I233" s="75" t="str">
        <f t="shared" si="34"/>
        <v/>
      </c>
      <c r="J233" s="76" t="str">
        <f t="shared" si="35"/>
        <v/>
      </c>
      <c r="K233" s="78" t="str">
        <f t="shared" si="32"/>
        <v/>
      </c>
      <c r="L233" s="76" t="str">
        <f t="shared" si="36"/>
        <v/>
      </c>
      <c r="M233" s="77"/>
    </row>
    <row r="234" spans="1:13" ht="15" customHeight="1" x14ac:dyDescent="0.25">
      <c r="A234" s="84"/>
      <c r="B234" s="75" t="str">
        <f t="shared" si="33"/>
        <v/>
      </c>
      <c r="C234" s="76" t="str">
        <f t="shared" si="37"/>
        <v/>
      </c>
      <c r="D234" s="76" t="str">
        <f t="shared" si="38"/>
        <v/>
      </c>
      <c r="E234" s="76" t="str">
        <f t="shared" si="39"/>
        <v/>
      </c>
      <c r="F234" s="77"/>
      <c r="H234" s="84"/>
      <c r="I234" s="75" t="str">
        <f t="shared" si="34"/>
        <v/>
      </c>
      <c r="J234" s="76" t="str">
        <f t="shared" si="35"/>
        <v/>
      </c>
      <c r="K234" s="78" t="str">
        <f t="shared" si="32"/>
        <v/>
      </c>
      <c r="L234" s="76" t="str">
        <f t="shared" si="36"/>
        <v/>
      </c>
      <c r="M234" s="77"/>
    </row>
    <row r="235" spans="1:13" ht="15" customHeight="1" x14ac:dyDescent="0.25">
      <c r="A235" s="84"/>
      <c r="B235" s="75" t="str">
        <f t="shared" si="33"/>
        <v/>
      </c>
      <c r="C235" s="76" t="str">
        <f t="shared" si="37"/>
        <v/>
      </c>
      <c r="D235" s="76" t="str">
        <f t="shared" si="38"/>
        <v/>
      </c>
      <c r="E235" s="76" t="str">
        <f t="shared" si="39"/>
        <v/>
      </c>
      <c r="F235" s="77"/>
      <c r="H235" s="84"/>
      <c r="I235" s="75" t="str">
        <f t="shared" si="34"/>
        <v/>
      </c>
      <c r="J235" s="76" t="str">
        <f t="shared" si="35"/>
        <v/>
      </c>
      <c r="K235" s="78" t="str">
        <f t="shared" si="32"/>
        <v/>
      </c>
      <c r="L235" s="76" t="str">
        <f t="shared" si="36"/>
        <v/>
      </c>
      <c r="M235" s="77"/>
    </row>
    <row r="236" spans="1:13" ht="15" customHeight="1" x14ac:dyDescent="0.25">
      <c r="A236" s="84"/>
      <c r="B236" s="75" t="str">
        <f t="shared" si="33"/>
        <v/>
      </c>
      <c r="C236" s="76" t="str">
        <f t="shared" si="37"/>
        <v/>
      </c>
      <c r="D236" s="76" t="str">
        <f t="shared" si="38"/>
        <v/>
      </c>
      <c r="E236" s="76" t="str">
        <f t="shared" si="39"/>
        <v/>
      </c>
      <c r="F236" s="77"/>
      <c r="H236" s="84"/>
      <c r="I236" s="75" t="str">
        <f t="shared" si="34"/>
        <v/>
      </c>
      <c r="J236" s="76" t="str">
        <f t="shared" si="35"/>
        <v/>
      </c>
      <c r="K236" s="78" t="str">
        <f t="shared" si="32"/>
        <v/>
      </c>
      <c r="L236" s="76" t="str">
        <f t="shared" si="36"/>
        <v/>
      </c>
      <c r="M236" s="77"/>
    </row>
    <row r="237" spans="1:13" ht="15" customHeight="1" thickBot="1" x14ac:dyDescent="0.3">
      <c r="A237" s="85"/>
      <c r="B237" s="79" t="str">
        <f t="shared" si="33"/>
        <v/>
      </c>
      <c r="C237" s="80" t="str">
        <f t="shared" si="37"/>
        <v/>
      </c>
      <c r="D237" s="80" t="str">
        <f t="shared" si="38"/>
        <v/>
      </c>
      <c r="E237" s="80" t="str">
        <f t="shared" si="39"/>
        <v/>
      </c>
      <c r="F237" s="81"/>
      <c r="H237" s="85"/>
      <c r="I237" s="79" t="str">
        <f t="shared" si="34"/>
        <v/>
      </c>
      <c r="J237" s="80" t="str">
        <f t="shared" si="35"/>
        <v/>
      </c>
      <c r="K237" s="82" t="str">
        <f t="shared" si="32"/>
        <v/>
      </c>
      <c r="L237" s="80" t="str">
        <f t="shared" si="36"/>
        <v/>
      </c>
      <c r="M237" s="81"/>
    </row>
    <row r="238" spans="1:13" ht="15" customHeight="1" x14ac:dyDescent="0.25">
      <c r="A238" s="83" t="str">
        <f>IF(B238="","",A226+1)</f>
        <v/>
      </c>
      <c r="B238" s="71" t="str">
        <f t="shared" si="33"/>
        <v/>
      </c>
      <c r="C238" s="72" t="str">
        <f t="shared" si="37"/>
        <v/>
      </c>
      <c r="D238" s="72" t="str">
        <f t="shared" si="38"/>
        <v/>
      </c>
      <c r="E238" s="72" t="str">
        <f t="shared" si="39"/>
        <v/>
      </c>
      <c r="F238" s="73"/>
      <c r="H238" s="83" t="str">
        <f>IF(I238="","",H226+1)</f>
        <v/>
      </c>
      <c r="I238" s="71" t="str">
        <f t="shared" ref="I238:I249" si="40">IF(OR(I237=$I$6,I237=""),"",I237+1)</f>
        <v/>
      </c>
      <c r="J238" s="72" t="str">
        <f t="shared" ref="J238:J249" si="41">IF(I238="","",J237*(1+$I$5/12)+K238)</f>
        <v/>
      </c>
      <c r="K238" s="74" t="str">
        <f t="shared" si="32"/>
        <v/>
      </c>
      <c r="L238" s="72" t="str">
        <f t="shared" ref="L238:L249" si="42">+IF(I238="","",J238-J237+L237)</f>
        <v/>
      </c>
      <c r="M238" s="73"/>
    </row>
    <row r="239" spans="1:13" ht="15" customHeight="1" x14ac:dyDescent="0.25">
      <c r="A239" s="84"/>
      <c r="B239" s="75" t="str">
        <f t="shared" si="33"/>
        <v/>
      </c>
      <c r="C239" s="76" t="str">
        <f t="shared" si="37"/>
        <v/>
      </c>
      <c r="D239" s="76" t="str">
        <f t="shared" si="38"/>
        <v/>
      </c>
      <c r="E239" s="76" t="str">
        <f t="shared" si="39"/>
        <v/>
      </c>
      <c r="F239" s="77"/>
      <c r="H239" s="84"/>
      <c r="I239" s="75" t="str">
        <f t="shared" si="40"/>
        <v/>
      </c>
      <c r="J239" s="76" t="str">
        <f t="shared" si="41"/>
        <v/>
      </c>
      <c r="K239" s="78" t="str">
        <f t="shared" si="32"/>
        <v/>
      </c>
      <c r="L239" s="76" t="str">
        <f t="shared" si="42"/>
        <v/>
      </c>
      <c r="M239" s="77"/>
    </row>
    <row r="240" spans="1:13" ht="15" customHeight="1" x14ac:dyDescent="0.25">
      <c r="A240" s="84"/>
      <c r="B240" s="75" t="str">
        <f t="shared" si="33"/>
        <v/>
      </c>
      <c r="C240" s="76" t="str">
        <f t="shared" si="37"/>
        <v/>
      </c>
      <c r="D240" s="76" t="str">
        <f t="shared" si="38"/>
        <v/>
      </c>
      <c r="E240" s="76" t="str">
        <f t="shared" si="39"/>
        <v/>
      </c>
      <c r="F240" s="77"/>
      <c r="H240" s="84"/>
      <c r="I240" s="75" t="str">
        <f t="shared" si="40"/>
        <v/>
      </c>
      <c r="J240" s="76" t="str">
        <f t="shared" si="41"/>
        <v/>
      </c>
      <c r="K240" s="78" t="str">
        <f t="shared" si="32"/>
        <v/>
      </c>
      <c r="L240" s="76" t="str">
        <f t="shared" si="42"/>
        <v/>
      </c>
      <c r="M240" s="77"/>
    </row>
    <row r="241" spans="1:13" ht="15" customHeight="1" x14ac:dyDescent="0.25">
      <c r="A241" s="84"/>
      <c r="B241" s="75" t="str">
        <f t="shared" si="33"/>
        <v/>
      </c>
      <c r="C241" s="76" t="str">
        <f t="shared" si="37"/>
        <v/>
      </c>
      <c r="D241" s="76" t="str">
        <f t="shared" si="38"/>
        <v/>
      </c>
      <c r="E241" s="76" t="str">
        <f t="shared" si="39"/>
        <v/>
      </c>
      <c r="F241" s="77"/>
      <c r="H241" s="84"/>
      <c r="I241" s="75" t="str">
        <f t="shared" si="40"/>
        <v/>
      </c>
      <c r="J241" s="76" t="str">
        <f t="shared" si="41"/>
        <v/>
      </c>
      <c r="K241" s="78" t="str">
        <f t="shared" si="32"/>
        <v/>
      </c>
      <c r="L241" s="76" t="str">
        <f t="shared" si="42"/>
        <v/>
      </c>
      <c r="M241" s="77"/>
    </row>
    <row r="242" spans="1:13" ht="15" customHeight="1" x14ac:dyDescent="0.25">
      <c r="A242" s="84"/>
      <c r="B242" s="75" t="str">
        <f t="shared" si="33"/>
        <v/>
      </c>
      <c r="C242" s="76" t="str">
        <f t="shared" si="37"/>
        <v/>
      </c>
      <c r="D242" s="76" t="str">
        <f t="shared" si="38"/>
        <v/>
      </c>
      <c r="E242" s="76" t="str">
        <f t="shared" si="39"/>
        <v/>
      </c>
      <c r="F242" s="77"/>
      <c r="H242" s="84"/>
      <c r="I242" s="75" t="str">
        <f t="shared" si="40"/>
        <v/>
      </c>
      <c r="J242" s="76" t="str">
        <f t="shared" si="41"/>
        <v/>
      </c>
      <c r="K242" s="78" t="str">
        <f t="shared" si="32"/>
        <v/>
      </c>
      <c r="L242" s="76" t="str">
        <f t="shared" si="42"/>
        <v/>
      </c>
      <c r="M242" s="77"/>
    </row>
    <row r="243" spans="1:13" ht="15" customHeight="1" x14ac:dyDescent="0.25">
      <c r="A243" s="84"/>
      <c r="B243" s="75" t="str">
        <f t="shared" si="33"/>
        <v/>
      </c>
      <c r="C243" s="76" t="str">
        <f t="shared" si="37"/>
        <v/>
      </c>
      <c r="D243" s="76" t="str">
        <f t="shared" si="38"/>
        <v/>
      </c>
      <c r="E243" s="76" t="str">
        <f t="shared" si="39"/>
        <v/>
      </c>
      <c r="F243" s="77"/>
      <c r="H243" s="84"/>
      <c r="I243" s="75" t="str">
        <f t="shared" si="40"/>
        <v/>
      </c>
      <c r="J243" s="76" t="str">
        <f t="shared" si="41"/>
        <v/>
      </c>
      <c r="K243" s="78" t="str">
        <f t="shared" si="32"/>
        <v/>
      </c>
      <c r="L243" s="76" t="str">
        <f t="shared" si="42"/>
        <v/>
      </c>
      <c r="M243" s="77"/>
    </row>
    <row r="244" spans="1:13" ht="15" customHeight="1" x14ac:dyDescent="0.25">
      <c r="A244" s="84"/>
      <c r="B244" s="75" t="str">
        <f t="shared" si="33"/>
        <v/>
      </c>
      <c r="C244" s="76" t="str">
        <f t="shared" si="37"/>
        <v/>
      </c>
      <c r="D244" s="76" t="str">
        <f t="shared" si="38"/>
        <v/>
      </c>
      <c r="E244" s="76" t="str">
        <f t="shared" si="39"/>
        <v/>
      </c>
      <c r="F244" s="77"/>
      <c r="H244" s="84"/>
      <c r="I244" s="75" t="str">
        <f t="shared" si="40"/>
        <v/>
      </c>
      <c r="J244" s="76" t="str">
        <f t="shared" si="41"/>
        <v/>
      </c>
      <c r="K244" s="78" t="str">
        <f t="shared" si="32"/>
        <v/>
      </c>
      <c r="L244" s="76" t="str">
        <f t="shared" si="42"/>
        <v/>
      </c>
      <c r="M244" s="77"/>
    </row>
    <row r="245" spans="1:13" ht="15" customHeight="1" x14ac:dyDescent="0.25">
      <c r="A245" s="84"/>
      <c r="B245" s="75" t="str">
        <f t="shared" si="33"/>
        <v/>
      </c>
      <c r="C245" s="76" t="str">
        <f t="shared" si="37"/>
        <v/>
      </c>
      <c r="D245" s="76" t="str">
        <f t="shared" si="38"/>
        <v/>
      </c>
      <c r="E245" s="76" t="str">
        <f t="shared" si="39"/>
        <v/>
      </c>
      <c r="F245" s="77"/>
      <c r="H245" s="84"/>
      <c r="I245" s="75" t="str">
        <f t="shared" si="40"/>
        <v/>
      </c>
      <c r="J245" s="76" t="str">
        <f t="shared" si="41"/>
        <v/>
      </c>
      <c r="K245" s="78" t="str">
        <f t="shared" si="32"/>
        <v/>
      </c>
      <c r="L245" s="76" t="str">
        <f t="shared" si="42"/>
        <v/>
      </c>
      <c r="M245" s="77"/>
    </row>
    <row r="246" spans="1:13" ht="15" customHeight="1" x14ac:dyDescent="0.25">
      <c r="A246" s="84"/>
      <c r="B246" s="75" t="str">
        <f t="shared" si="33"/>
        <v/>
      </c>
      <c r="C246" s="76" t="str">
        <f t="shared" si="37"/>
        <v/>
      </c>
      <c r="D246" s="76" t="str">
        <f t="shared" si="38"/>
        <v/>
      </c>
      <c r="E246" s="76" t="str">
        <f t="shared" si="39"/>
        <v/>
      </c>
      <c r="F246" s="77"/>
      <c r="H246" s="84"/>
      <c r="I246" s="75" t="str">
        <f t="shared" si="40"/>
        <v/>
      </c>
      <c r="J246" s="76" t="str">
        <f t="shared" si="41"/>
        <v/>
      </c>
      <c r="K246" s="78" t="str">
        <f t="shared" si="32"/>
        <v/>
      </c>
      <c r="L246" s="76" t="str">
        <f t="shared" si="42"/>
        <v/>
      </c>
      <c r="M246" s="77"/>
    </row>
    <row r="247" spans="1:13" ht="15" customHeight="1" x14ac:dyDescent="0.25">
      <c r="A247" s="84"/>
      <c r="B247" s="75" t="str">
        <f t="shared" si="33"/>
        <v/>
      </c>
      <c r="C247" s="76" t="str">
        <f t="shared" si="37"/>
        <v/>
      </c>
      <c r="D247" s="76" t="str">
        <f t="shared" si="38"/>
        <v/>
      </c>
      <c r="E247" s="76" t="str">
        <f t="shared" si="39"/>
        <v/>
      </c>
      <c r="F247" s="77"/>
      <c r="H247" s="84"/>
      <c r="I247" s="75" t="str">
        <f t="shared" si="40"/>
        <v/>
      </c>
      <c r="J247" s="76" t="str">
        <f t="shared" si="41"/>
        <v/>
      </c>
      <c r="K247" s="78" t="str">
        <f t="shared" si="32"/>
        <v/>
      </c>
      <c r="L247" s="76" t="str">
        <f t="shared" si="42"/>
        <v/>
      </c>
      <c r="M247" s="77"/>
    </row>
    <row r="248" spans="1:13" ht="15" customHeight="1" x14ac:dyDescent="0.25">
      <c r="A248" s="84"/>
      <c r="B248" s="75" t="str">
        <f t="shared" si="33"/>
        <v/>
      </c>
      <c r="C248" s="76" t="str">
        <f t="shared" si="37"/>
        <v/>
      </c>
      <c r="D248" s="76" t="str">
        <f t="shared" si="38"/>
        <v/>
      </c>
      <c r="E248" s="76" t="str">
        <f t="shared" si="39"/>
        <v/>
      </c>
      <c r="F248" s="77"/>
      <c r="H248" s="84"/>
      <c r="I248" s="75" t="str">
        <f t="shared" si="40"/>
        <v/>
      </c>
      <c r="J248" s="76" t="str">
        <f t="shared" si="41"/>
        <v/>
      </c>
      <c r="K248" s="78" t="str">
        <f t="shared" si="32"/>
        <v/>
      </c>
      <c r="L248" s="76" t="str">
        <f t="shared" si="42"/>
        <v/>
      </c>
      <c r="M248" s="77"/>
    </row>
    <row r="249" spans="1:13" ht="15" customHeight="1" thickBot="1" x14ac:dyDescent="0.3">
      <c r="A249" s="85"/>
      <c r="B249" s="79" t="str">
        <f t="shared" si="33"/>
        <v/>
      </c>
      <c r="C249" s="80" t="str">
        <f t="shared" si="37"/>
        <v/>
      </c>
      <c r="D249" s="80" t="str">
        <f t="shared" si="38"/>
        <v/>
      </c>
      <c r="E249" s="80" t="str">
        <f t="shared" si="39"/>
        <v/>
      </c>
      <c r="F249" s="81"/>
      <c r="H249" s="85"/>
      <c r="I249" s="79" t="str">
        <f t="shared" si="40"/>
        <v/>
      </c>
      <c r="J249" s="80" t="str">
        <f t="shared" si="41"/>
        <v/>
      </c>
      <c r="K249" s="82" t="str">
        <f t="shared" si="32"/>
        <v/>
      </c>
      <c r="L249" s="80" t="str">
        <f t="shared" si="42"/>
        <v/>
      </c>
      <c r="M249" s="81"/>
    </row>
  </sheetData>
  <sheetProtection algorithmName="SHA-512" hashValue="yDPsz9wj2y/p8KASD0M8z0cm9qgr97MX5LeQ5+WnYSEUF02/3KnalszR6jMndiw5b6C+fg66egllls1bmhz2zg==" saltValue="SY/YQRRwyKBN1tImVqn1fA==" spinCount="100000" sheet="1" autoFilter="0"/>
  <mergeCells count="44">
    <mergeCell ref="A238:A249"/>
    <mergeCell ref="A178:A189"/>
    <mergeCell ref="A190:A201"/>
    <mergeCell ref="H82:H93"/>
    <mergeCell ref="H94:H105"/>
    <mergeCell ref="H106:H117"/>
    <mergeCell ref="H118:H129"/>
    <mergeCell ref="H130:H141"/>
    <mergeCell ref="H226:H237"/>
    <mergeCell ref="H238:H249"/>
    <mergeCell ref="H154:H165"/>
    <mergeCell ref="H166:H177"/>
    <mergeCell ref="H178:H189"/>
    <mergeCell ref="H190:H201"/>
    <mergeCell ref="H202:H213"/>
    <mergeCell ref="H214:H225"/>
    <mergeCell ref="H58:H69"/>
    <mergeCell ref="H142:H153"/>
    <mergeCell ref="A202:A213"/>
    <mergeCell ref="A214:A225"/>
    <mergeCell ref="A226:A237"/>
    <mergeCell ref="H70:H81"/>
    <mergeCell ref="A130:A141"/>
    <mergeCell ref="A142:A153"/>
    <mergeCell ref="A154:A165"/>
    <mergeCell ref="A166:A177"/>
    <mergeCell ref="A118:A129"/>
    <mergeCell ref="A58:A69"/>
    <mergeCell ref="A70:A81"/>
    <mergeCell ref="A82:A93"/>
    <mergeCell ref="A94:A105"/>
    <mergeCell ref="A106:A117"/>
    <mergeCell ref="A46:A57"/>
    <mergeCell ref="H2:M3"/>
    <mergeCell ref="A2:F3"/>
    <mergeCell ref="E7:F7"/>
    <mergeCell ref="L8:M8"/>
    <mergeCell ref="A10:A21"/>
    <mergeCell ref="A22:A33"/>
    <mergeCell ref="A34:A45"/>
    <mergeCell ref="H10:H21"/>
    <mergeCell ref="H22:H33"/>
    <mergeCell ref="H34:H45"/>
    <mergeCell ref="H46:H57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5E652-DB31-4EF8-B72A-8B18D042E970}">
  <sheetPr codeName="Sheet1"/>
  <dimension ref="A1:U59"/>
  <sheetViews>
    <sheetView showGridLines="0" zoomScaleNormal="100" workbookViewId="0">
      <pane ySplit="9" topLeftCell="A10" activePane="bottomLeft" state="frozen"/>
      <selection pane="bottomLeft" activeCell="B9" sqref="B9"/>
    </sheetView>
  </sheetViews>
  <sheetFormatPr defaultRowHeight="15" outlineLevelCol="2" x14ac:dyDescent="0.25"/>
  <cols>
    <col min="1" max="1" width="7.42578125" style="2" customWidth="1" outlineLevel="1"/>
    <col min="2" max="2" width="17.42578125" style="2" customWidth="1" outlineLevel="1"/>
    <col min="3" max="3" width="15.42578125" style="2" customWidth="1" outlineLevel="1"/>
    <col min="4" max="4" width="16.28515625" style="2" customWidth="1" outlineLevel="1"/>
    <col min="5" max="5" width="13.140625" style="2" customWidth="1" outlineLevel="1"/>
    <col min="6" max="6" width="4.85546875" style="2" customWidth="1" outlineLevel="1"/>
    <col min="7" max="7" width="3.140625" style="1" customWidth="1"/>
    <col min="8" max="8" width="8.28515625" style="2" customWidth="1" outlineLevel="2"/>
    <col min="9" max="9" width="17" style="2" customWidth="1" outlineLevel="2"/>
    <col min="10" max="10" width="15.28515625" style="2" customWidth="1" outlineLevel="2"/>
    <col min="11" max="11" width="12.28515625" style="2" customWidth="1" outlineLevel="2"/>
    <col min="12" max="12" width="12.42578125" style="2" customWidth="1" outlineLevel="2"/>
    <col min="13" max="13" width="5.7109375" style="2" customWidth="1" outlineLevel="2"/>
    <col min="14" max="14" width="3.140625" style="1" customWidth="1"/>
    <col min="15" max="20" width="9.140625" style="2" hidden="1" customWidth="1" outlineLevel="2"/>
    <col min="21" max="21" width="9.140625" style="2" collapsed="1"/>
    <col min="22" max="16384" width="9.140625" style="2"/>
  </cols>
  <sheetData>
    <row r="1" spans="1:15" ht="34.5" customHeight="1" x14ac:dyDescent="0.25">
      <c r="A1" s="12" t="s">
        <v>27</v>
      </c>
      <c r="H1" s="12" t="s">
        <v>26</v>
      </c>
    </row>
    <row r="2" spans="1:15" ht="15" customHeight="1" x14ac:dyDescent="0.25">
      <c r="A2" s="94" t="s">
        <v>22</v>
      </c>
      <c r="B2" s="95" t="s">
        <v>0</v>
      </c>
      <c r="C2" s="95"/>
      <c r="D2" s="95"/>
      <c r="E2" s="95"/>
      <c r="F2" s="96"/>
      <c r="G2" s="5"/>
      <c r="H2" s="94" t="s">
        <v>10</v>
      </c>
      <c r="I2" s="95" t="s">
        <v>10</v>
      </c>
      <c r="J2" s="95"/>
      <c r="K2" s="95"/>
      <c r="L2" s="95"/>
      <c r="M2" s="96"/>
      <c r="N2" s="5"/>
      <c r="O2" s="3"/>
    </row>
    <row r="3" spans="1:15" ht="21" customHeight="1" x14ac:dyDescent="0.25">
      <c r="A3" s="97"/>
      <c r="B3" s="98"/>
      <c r="C3" s="98"/>
      <c r="D3" s="98"/>
      <c r="E3" s="98"/>
      <c r="F3" s="99"/>
      <c r="G3" s="5"/>
      <c r="H3" s="97"/>
      <c r="I3" s="98"/>
      <c r="J3" s="98"/>
      <c r="K3" s="98"/>
      <c r="L3" s="98"/>
      <c r="M3" s="99"/>
      <c r="N3" s="5"/>
      <c r="O3" s="3"/>
    </row>
    <row r="4" spans="1:15" ht="21" x14ac:dyDescent="0.35">
      <c r="A4" s="39" t="s">
        <v>21</v>
      </c>
      <c r="B4" s="21">
        <v>25000</v>
      </c>
      <c r="C4" s="51" t="s">
        <v>1</v>
      </c>
      <c r="D4" s="20"/>
      <c r="E4" s="20"/>
      <c r="F4" s="20"/>
      <c r="G4" s="7"/>
      <c r="H4" s="39" t="s">
        <v>21</v>
      </c>
      <c r="I4" s="21">
        <v>25000</v>
      </c>
      <c r="J4" s="51" t="s">
        <v>1</v>
      </c>
      <c r="K4" s="20"/>
      <c r="L4" s="20"/>
      <c r="M4" s="20"/>
      <c r="N4" s="7"/>
    </row>
    <row r="5" spans="1:15" ht="21" x14ac:dyDescent="0.35">
      <c r="A5" s="40" t="s">
        <v>21</v>
      </c>
      <c r="B5" s="22">
        <v>3.5000000000000003E-2</v>
      </c>
      <c r="C5" s="55" t="s">
        <v>2</v>
      </c>
      <c r="D5" s="13"/>
      <c r="E5" s="13"/>
      <c r="F5" s="13"/>
      <c r="G5" s="7"/>
      <c r="H5" s="40" t="s">
        <v>21</v>
      </c>
      <c r="I5" s="22">
        <v>3.5000000000000003E-2</v>
      </c>
      <c r="J5" s="55" t="s">
        <v>2</v>
      </c>
      <c r="K5" s="13"/>
      <c r="L5" s="13"/>
      <c r="M5" s="13"/>
      <c r="N5" s="7"/>
    </row>
    <row r="6" spans="1:15" ht="21" x14ac:dyDescent="0.35">
      <c r="A6" s="41" t="s">
        <v>21</v>
      </c>
      <c r="B6" s="23">
        <v>20</v>
      </c>
      <c r="C6" s="58" t="s">
        <v>3</v>
      </c>
      <c r="D6" s="14"/>
      <c r="E6" s="26"/>
      <c r="F6" s="14"/>
      <c r="G6" s="7"/>
      <c r="H6" s="41" t="s">
        <v>21</v>
      </c>
      <c r="I6" s="23">
        <v>20</v>
      </c>
      <c r="J6" s="58" t="s">
        <v>3</v>
      </c>
      <c r="K6" s="14"/>
      <c r="L6" s="18"/>
      <c r="M6" s="14"/>
      <c r="N6" s="7"/>
    </row>
    <row r="7" spans="1:15" ht="21" x14ac:dyDescent="0.35">
      <c r="A7" s="43" t="s">
        <v>19</v>
      </c>
      <c r="B7" s="19">
        <f>+MAX(C10:C53)/B4</f>
        <v>1.9897888634658427</v>
      </c>
      <c r="C7" s="63" t="s">
        <v>20</v>
      </c>
      <c r="D7" s="15"/>
      <c r="E7" s="101">
        <f>+MAX(C10:C59)</f>
        <v>49744.721586646068</v>
      </c>
      <c r="F7" s="101"/>
      <c r="G7" s="7"/>
      <c r="H7" s="42" t="s">
        <v>21</v>
      </c>
      <c r="I7" s="24">
        <v>500</v>
      </c>
      <c r="J7" s="52" t="s">
        <v>13</v>
      </c>
      <c r="K7" s="7"/>
      <c r="L7" s="25">
        <v>0</v>
      </c>
      <c r="M7" s="7"/>
      <c r="N7" s="7"/>
    </row>
    <row r="8" spans="1:15" ht="21" x14ac:dyDescent="0.35">
      <c r="H8" s="43" t="s">
        <v>19</v>
      </c>
      <c r="I8" s="17">
        <f>+MAX(J10:J249)/I4</f>
        <v>2.55538249973204</v>
      </c>
      <c r="J8" s="63" t="s">
        <v>20</v>
      </c>
      <c r="K8" s="16"/>
      <c r="L8" s="100">
        <f>+MAX(J10:J59)</f>
        <v>63884.562493301004</v>
      </c>
      <c r="M8" s="101"/>
    </row>
    <row r="9" spans="1:15" s="4" customFormat="1" ht="36.75" customHeight="1" x14ac:dyDescent="0.25">
      <c r="A9" s="10"/>
      <c r="B9" s="10" t="s">
        <v>4</v>
      </c>
      <c r="C9" s="10" t="s">
        <v>5</v>
      </c>
      <c r="D9" s="10" t="s">
        <v>8</v>
      </c>
      <c r="E9" s="10" t="s">
        <v>9</v>
      </c>
      <c r="F9" s="11"/>
      <c r="G9" s="1"/>
      <c r="H9" s="10"/>
      <c r="I9" s="10" t="s">
        <v>4</v>
      </c>
      <c r="J9" s="10" t="s">
        <v>5</v>
      </c>
      <c r="K9" s="10" t="s">
        <v>6</v>
      </c>
      <c r="L9" s="10" t="s">
        <v>7</v>
      </c>
      <c r="M9" s="11"/>
      <c r="N9" s="1"/>
    </row>
    <row r="10" spans="1:15" x14ac:dyDescent="0.25">
      <c r="A10" s="9"/>
      <c r="B10" s="28">
        <v>1</v>
      </c>
      <c r="C10" s="8">
        <f>B4*(1+$B$5)</f>
        <v>25874.999999999996</v>
      </c>
      <c r="D10" s="8">
        <f>C10-B4</f>
        <v>874.99999999999636</v>
      </c>
      <c r="E10" s="8">
        <f>C10-B4</f>
        <v>874.99999999999636</v>
      </c>
      <c r="F10" s="6"/>
      <c r="G10" s="7"/>
      <c r="H10" s="9"/>
      <c r="I10" s="28">
        <v>1</v>
      </c>
      <c r="J10" s="8">
        <f>I4*(1+$I$5)+K10</f>
        <v>26374.999999999996</v>
      </c>
      <c r="K10" s="44">
        <f>I7</f>
        <v>500</v>
      </c>
      <c r="L10" s="8">
        <f>J10-I4</f>
        <v>1374.9999999999964</v>
      </c>
      <c r="M10" s="29"/>
      <c r="N10" s="7"/>
    </row>
    <row r="11" spans="1:15" x14ac:dyDescent="0.25">
      <c r="A11" s="9"/>
      <c r="B11" s="28">
        <f t="shared" ref="B11:B59" si="0">IF(OR(B10=$B$6,B10=""),"",B10+1)</f>
        <v>2</v>
      </c>
      <c r="C11" s="8">
        <f t="shared" ref="C11:C29" si="1">IF(B11="","",C10*(1+$B$5))</f>
        <v>26780.624999999993</v>
      </c>
      <c r="D11" s="8">
        <f>IF(B11="","",C11-C10+D10)</f>
        <v>1780.6249999999927</v>
      </c>
      <c r="E11" s="8">
        <f>IF(B11="","",C11-C10)</f>
        <v>905.62499999999636</v>
      </c>
      <c r="F11" s="6"/>
      <c r="G11" s="7"/>
      <c r="H11" s="9"/>
      <c r="I11" s="28">
        <f t="shared" ref="I11:I59" si="2">IF(OR(I10=$I$6,I10=""),"",I10+1)</f>
        <v>2</v>
      </c>
      <c r="J11" s="8">
        <f t="shared" ref="J11:J49" si="3">IF(I11="","",J10*(1+$I$5)+K11)</f>
        <v>27798.124999999993</v>
      </c>
      <c r="K11" s="44">
        <f t="shared" ref="K11:K21" si="4">+IF(I11="","",K10*($L$7+1))</f>
        <v>500</v>
      </c>
      <c r="L11" s="8">
        <f>+IF(I11="","",J11-J10+L10)</f>
        <v>2798.1249999999927</v>
      </c>
      <c r="M11" s="29"/>
      <c r="N11" s="7"/>
    </row>
    <row r="12" spans="1:15" x14ac:dyDescent="0.25">
      <c r="A12" s="9"/>
      <c r="B12" s="28">
        <f t="shared" si="0"/>
        <v>3</v>
      </c>
      <c r="C12" s="8">
        <f t="shared" si="1"/>
        <v>27717.946874999991</v>
      </c>
      <c r="D12" s="8">
        <f t="shared" ref="D12:D29" si="5">IF(B12="","",C12-C11+D11)</f>
        <v>2717.9468749999905</v>
      </c>
      <c r="E12" s="8">
        <f t="shared" ref="E12:E29" si="6">IF(B12="","",C12-C11)</f>
        <v>937.32187499999782</v>
      </c>
      <c r="F12" s="6"/>
      <c r="G12" s="7"/>
      <c r="H12" s="9"/>
      <c r="I12" s="28">
        <f t="shared" si="2"/>
        <v>3</v>
      </c>
      <c r="J12" s="8">
        <f t="shared" si="3"/>
        <v>29271.05937499999</v>
      </c>
      <c r="K12" s="44">
        <f t="shared" si="4"/>
        <v>500</v>
      </c>
      <c r="L12" s="8">
        <f t="shared" ref="L12:L49" si="7">+IF(I12="","",J12-J11+L11)</f>
        <v>4271.0593749999898</v>
      </c>
      <c r="M12" s="29"/>
      <c r="N12" s="7"/>
    </row>
    <row r="13" spans="1:15" x14ac:dyDescent="0.25">
      <c r="A13" s="9"/>
      <c r="B13" s="28">
        <f t="shared" si="0"/>
        <v>4</v>
      </c>
      <c r="C13" s="8">
        <f t="shared" si="1"/>
        <v>28688.075015624989</v>
      </c>
      <c r="D13" s="8">
        <f t="shared" si="5"/>
        <v>3688.0750156249887</v>
      </c>
      <c r="E13" s="8">
        <f t="shared" si="6"/>
        <v>970.1281406249982</v>
      </c>
      <c r="F13" s="6"/>
      <c r="G13" s="7"/>
      <c r="H13" s="9"/>
      <c r="I13" s="28">
        <f t="shared" si="2"/>
        <v>4</v>
      </c>
      <c r="J13" s="8">
        <f t="shared" si="3"/>
        <v>30795.546453124985</v>
      </c>
      <c r="K13" s="44">
        <f t="shared" si="4"/>
        <v>500</v>
      </c>
      <c r="L13" s="8">
        <f t="shared" si="7"/>
        <v>5795.5464531249854</v>
      </c>
      <c r="M13" s="29"/>
      <c r="N13" s="7"/>
    </row>
    <row r="14" spans="1:15" x14ac:dyDescent="0.25">
      <c r="A14" s="9"/>
      <c r="B14" s="28">
        <f t="shared" si="0"/>
        <v>5</v>
      </c>
      <c r="C14" s="8">
        <f t="shared" si="1"/>
        <v>29692.15764117186</v>
      </c>
      <c r="D14" s="8">
        <f t="shared" si="5"/>
        <v>4692.1576411718597</v>
      </c>
      <c r="E14" s="8">
        <f t="shared" si="6"/>
        <v>1004.082625546871</v>
      </c>
      <c r="F14" s="6"/>
      <c r="G14" s="7"/>
      <c r="H14" s="9"/>
      <c r="I14" s="28">
        <f t="shared" si="2"/>
        <v>5</v>
      </c>
      <c r="J14" s="8">
        <f t="shared" si="3"/>
        <v>32373.390578984356</v>
      </c>
      <c r="K14" s="44">
        <f t="shared" si="4"/>
        <v>500</v>
      </c>
      <c r="L14" s="8">
        <f t="shared" si="7"/>
        <v>7373.3905789843557</v>
      </c>
      <c r="M14" s="29"/>
      <c r="N14" s="7"/>
    </row>
    <row r="15" spans="1:15" x14ac:dyDescent="0.25">
      <c r="A15" s="9"/>
      <c r="B15" s="28">
        <f t="shared" si="0"/>
        <v>6</v>
      </c>
      <c r="C15" s="8">
        <f t="shared" si="1"/>
        <v>30731.383158612873</v>
      </c>
      <c r="D15" s="8">
        <f t="shared" si="5"/>
        <v>5731.3831586128726</v>
      </c>
      <c r="E15" s="8">
        <f t="shared" si="6"/>
        <v>1039.2255174410129</v>
      </c>
      <c r="F15" s="6"/>
      <c r="G15" s="7"/>
      <c r="H15" s="9"/>
      <c r="I15" s="28">
        <f t="shared" si="2"/>
        <v>6</v>
      </c>
      <c r="J15" s="8">
        <f t="shared" si="3"/>
        <v>34006.459249248808</v>
      </c>
      <c r="K15" s="44">
        <f t="shared" si="4"/>
        <v>500</v>
      </c>
      <c r="L15" s="8">
        <f t="shared" si="7"/>
        <v>9006.4592492488082</v>
      </c>
      <c r="M15" s="29"/>
      <c r="N15" s="7"/>
    </row>
    <row r="16" spans="1:15" x14ac:dyDescent="0.25">
      <c r="A16" s="9"/>
      <c r="B16" s="28">
        <f t="shared" si="0"/>
        <v>7</v>
      </c>
      <c r="C16" s="8">
        <f t="shared" si="1"/>
        <v>31806.98156916432</v>
      </c>
      <c r="D16" s="8">
        <f t="shared" si="5"/>
        <v>6806.9815691643198</v>
      </c>
      <c r="E16" s="8">
        <f t="shared" si="6"/>
        <v>1075.5984105514472</v>
      </c>
      <c r="F16" s="6"/>
      <c r="G16" s="7"/>
      <c r="H16" s="9"/>
      <c r="I16" s="28">
        <f t="shared" si="2"/>
        <v>7</v>
      </c>
      <c r="J16" s="8">
        <f t="shared" si="3"/>
        <v>35696.685322972517</v>
      </c>
      <c r="K16" s="44">
        <f t="shared" si="4"/>
        <v>500</v>
      </c>
      <c r="L16" s="8">
        <f t="shared" si="7"/>
        <v>10696.685322972517</v>
      </c>
      <c r="M16" s="29"/>
      <c r="N16" s="7"/>
    </row>
    <row r="17" spans="1:14" x14ac:dyDescent="0.25">
      <c r="A17" s="9"/>
      <c r="B17" s="28">
        <f t="shared" si="0"/>
        <v>8</v>
      </c>
      <c r="C17" s="8">
        <f t="shared" si="1"/>
        <v>32920.225924085069</v>
      </c>
      <c r="D17" s="8">
        <f t="shared" si="5"/>
        <v>7920.225924085069</v>
      </c>
      <c r="E17" s="8">
        <f t="shared" si="6"/>
        <v>1113.2443549207492</v>
      </c>
      <c r="F17" s="6"/>
      <c r="G17" s="7"/>
      <c r="H17" s="9"/>
      <c r="I17" s="28">
        <f t="shared" si="2"/>
        <v>8</v>
      </c>
      <c r="J17" s="8">
        <f t="shared" si="3"/>
        <v>37446.06930927655</v>
      </c>
      <c r="K17" s="44">
        <f t="shared" si="4"/>
        <v>500</v>
      </c>
      <c r="L17" s="8">
        <f t="shared" si="7"/>
        <v>12446.06930927655</v>
      </c>
      <c r="M17" s="29"/>
      <c r="N17" s="7"/>
    </row>
    <row r="18" spans="1:14" x14ac:dyDescent="0.25">
      <c r="A18" s="9"/>
      <c r="B18" s="28">
        <f t="shared" si="0"/>
        <v>9</v>
      </c>
      <c r="C18" s="8">
        <f t="shared" si="1"/>
        <v>34072.433831428047</v>
      </c>
      <c r="D18" s="8">
        <f t="shared" si="5"/>
        <v>9072.4338314280467</v>
      </c>
      <c r="E18" s="8">
        <f t="shared" si="6"/>
        <v>1152.2079073429777</v>
      </c>
      <c r="F18" s="6"/>
      <c r="G18" s="7"/>
      <c r="H18" s="9"/>
      <c r="I18" s="28">
        <f t="shared" si="2"/>
        <v>9</v>
      </c>
      <c r="J18" s="8">
        <f t="shared" si="3"/>
        <v>39256.681735101229</v>
      </c>
      <c r="K18" s="44">
        <f t="shared" si="4"/>
        <v>500</v>
      </c>
      <c r="L18" s="8">
        <f t="shared" si="7"/>
        <v>14256.681735101229</v>
      </c>
      <c r="M18" s="29"/>
      <c r="N18" s="7"/>
    </row>
    <row r="19" spans="1:14" x14ac:dyDescent="0.25">
      <c r="A19" s="9"/>
      <c r="B19" s="28">
        <f t="shared" si="0"/>
        <v>10</v>
      </c>
      <c r="C19" s="8">
        <f t="shared" si="1"/>
        <v>35264.969015528026</v>
      </c>
      <c r="D19" s="8">
        <f t="shared" si="5"/>
        <v>10264.969015528026</v>
      </c>
      <c r="E19" s="8">
        <f t="shared" si="6"/>
        <v>1192.5351840999792</v>
      </c>
      <c r="F19" s="6"/>
      <c r="G19" s="7"/>
      <c r="H19" s="9"/>
      <c r="I19" s="28">
        <f t="shared" si="2"/>
        <v>10</v>
      </c>
      <c r="J19" s="8">
        <f t="shared" si="3"/>
        <v>41130.665595829771</v>
      </c>
      <c r="K19" s="44">
        <f t="shared" si="4"/>
        <v>500</v>
      </c>
      <c r="L19" s="8">
        <f t="shared" si="7"/>
        <v>16130.665595829771</v>
      </c>
      <c r="M19" s="29"/>
      <c r="N19" s="7"/>
    </row>
    <row r="20" spans="1:14" x14ac:dyDescent="0.25">
      <c r="A20" s="9"/>
      <c r="B20" s="28">
        <f t="shared" si="0"/>
        <v>11</v>
      </c>
      <c r="C20" s="8">
        <f t="shared" si="1"/>
        <v>36499.242931071502</v>
      </c>
      <c r="D20" s="8">
        <f t="shared" si="5"/>
        <v>11499.242931071502</v>
      </c>
      <c r="E20" s="8">
        <f t="shared" si="6"/>
        <v>1234.2739155434756</v>
      </c>
      <c r="F20" s="6"/>
      <c r="G20" s="7"/>
      <c r="H20" s="9"/>
      <c r="I20" s="28">
        <f t="shared" si="2"/>
        <v>11</v>
      </c>
      <c r="J20" s="8">
        <f t="shared" si="3"/>
        <v>43070.23889168381</v>
      </c>
      <c r="K20" s="44">
        <f t="shared" si="4"/>
        <v>500</v>
      </c>
      <c r="L20" s="8">
        <f t="shared" si="7"/>
        <v>18070.23889168381</v>
      </c>
      <c r="M20" s="29"/>
      <c r="N20" s="7"/>
    </row>
    <row r="21" spans="1:14" x14ac:dyDescent="0.25">
      <c r="A21" s="9"/>
      <c r="B21" s="28">
        <f t="shared" si="0"/>
        <v>12</v>
      </c>
      <c r="C21" s="8">
        <f t="shared" si="1"/>
        <v>37776.716433658999</v>
      </c>
      <c r="D21" s="8">
        <f t="shared" si="5"/>
        <v>12776.716433658999</v>
      </c>
      <c r="E21" s="8">
        <f t="shared" si="6"/>
        <v>1277.4735025874979</v>
      </c>
      <c r="F21" s="6"/>
      <c r="G21" s="7"/>
      <c r="H21" s="9"/>
      <c r="I21" s="28">
        <f t="shared" si="2"/>
        <v>12</v>
      </c>
      <c r="J21" s="8">
        <f t="shared" si="3"/>
        <v>45077.697252892736</v>
      </c>
      <c r="K21" s="44">
        <f t="shared" si="4"/>
        <v>500</v>
      </c>
      <c r="L21" s="8">
        <f t="shared" si="7"/>
        <v>20077.697252892736</v>
      </c>
      <c r="M21" s="29"/>
      <c r="N21" s="7"/>
    </row>
    <row r="22" spans="1:14" x14ac:dyDescent="0.25">
      <c r="A22" s="9"/>
      <c r="B22" s="28">
        <f t="shared" si="0"/>
        <v>13</v>
      </c>
      <c r="C22" s="8">
        <f t="shared" si="1"/>
        <v>39098.901508837058</v>
      </c>
      <c r="D22" s="8">
        <f t="shared" si="5"/>
        <v>14098.901508837058</v>
      </c>
      <c r="E22" s="8">
        <f t="shared" si="6"/>
        <v>1322.1850751780585</v>
      </c>
      <c r="F22" s="6"/>
      <c r="G22" s="7"/>
      <c r="H22" s="9"/>
      <c r="I22" s="28">
        <f t="shared" si="2"/>
        <v>13</v>
      </c>
      <c r="J22" s="8">
        <f t="shared" si="3"/>
        <v>47155.416656743975</v>
      </c>
      <c r="K22" s="44">
        <f t="shared" ref="K22:K29" si="8">+IF(I22="","",K21*($L$7+1))</f>
        <v>500</v>
      </c>
      <c r="L22" s="8">
        <f t="shared" si="7"/>
        <v>22155.416656743975</v>
      </c>
      <c r="M22" s="29"/>
      <c r="N22" s="7"/>
    </row>
    <row r="23" spans="1:14" x14ac:dyDescent="0.25">
      <c r="A23" s="9"/>
      <c r="B23" s="28">
        <f t="shared" si="0"/>
        <v>14</v>
      </c>
      <c r="C23" s="8">
        <f t="shared" si="1"/>
        <v>40467.363061646349</v>
      </c>
      <c r="D23" s="8">
        <f t="shared" si="5"/>
        <v>15467.363061646349</v>
      </c>
      <c r="E23" s="8">
        <f t="shared" si="6"/>
        <v>1368.4615528092909</v>
      </c>
      <c r="F23" s="6"/>
      <c r="G23" s="7"/>
      <c r="H23" s="9"/>
      <c r="I23" s="28">
        <f t="shared" si="2"/>
        <v>14</v>
      </c>
      <c r="J23" s="8">
        <f t="shared" si="3"/>
        <v>49305.856239730012</v>
      </c>
      <c r="K23" s="44">
        <f t="shared" si="8"/>
        <v>500</v>
      </c>
      <c r="L23" s="8">
        <f t="shared" si="7"/>
        <v>24305.856239730012</v>
      </c>
      <c r="M23" s="29"/>
      <c r="N23" s="7"/>
    </row>
    <row r="24" spans="1:14" x14ac:dyDescent="0.25">
      <c r="A24" s="9"/>
      <c r="B24" s="28">
        <f t="shared" si="0"/>
        <v>15</v>
      </c>
      <c r="C24" s="8">
        <f t="shared" si="1"/>
        <v>41883.720768803971</v>
      </c>
      <c r="D24" s="8">
        <f t="shared" si="5"/>
        <v>16883.720768803971</v>
      </c>
      <c r="E24" s="8">
        <f t="shared" si="6"/>
        <v>1416.3577071576219</v>
      </c>
      <c r="F24" s="6"/>
      <c r="G24" s="7"/>
      <c r="H24" s="9"/>
      <c r="I24" s="28">
        <f t="shared" si="2"/>
        <v>15</v>
      </c>
      <c r="J24" s="8">
        <f t="shared" si="3"/>
        <v>51531.561208120562</v>
      </c>
      <c r="K24" s="44">
        <f t="shared" si="8"/>
        <v>500</v>
      </c>
      <c r="L24" s="8">
        <f t="shared" si="7"/>
        <v>26531.561208120562</v>
      </c>
      <c r="M24" s="29"/>
      <c r="N24" s="7"/>
    </row>
    <row r="25" spans="1:14" x14ac:dyDescent="0.25">
      <c r="A25" s="9"/>
      <c r="B25" s="28">
        <f t="shared" si="0"/>
        <v>16</v>
      </c>
      <c r="C25" s="8">
        <f t="shared" si="1"/>
        <v>43349.650995712109</v>
      </c>
      <c r="D25" s="8">
        <f t="shared" si="5"/>
        <v>18349.650995712109</v>
      </c>
      <c r="E25" s="8">
        <f t="shared" si="6"/>
        <v>1465.9302269081381</v>
      </c>
      <c r="F25" s="6"/>
      <c r="G25" s="7"/>
      <c r="H25" s="9"/>
      <c r="I25" s="28">
        <f t="shared" si="2"/>
        <v>16</v>
      </c>
      <c r="J25" s="8">
        <f t="shared" si="3"/>
        <v>53835.165850404781</v>
      </c>
      <c r="K25" s="44">
        <f t="shared" si="8"/>
        <v>500</v>
      </c>
      <c r="L25" s="8">
        <f t="shared" si="7"/>
        <v>28835.165850404781</v>
      </c>
      <c r="M25" s="29"/>
      <c r="N25" s="7"/>
    </row>
    <row r="26" spans="1:14" x14ac:dyDescent="0.25">
      <c r="A26" s="9"/>
      <c r="B26" s="28">
        <f t="shared" si="0"/>
        <v>17</v>
      </c>
      <c r="C26" s="8">
        <f t="shared" si="1"/>
        <v>44866.888780562032</v>
      </c>
      <c r="D26" s="8">
        <f t="shared" si="5"/>
        <v>19866.888780562032</v>
      </c>
      <c r="E26" s="8">
        <f t="shared" si="6"/>
        <v>1517.2377848499236</v>
      </c>
      <c r="F26" s="6"/>
      <c r="G26" s="7"/>
      <c r="H26" s="9"/>
      <c r="I26" s="28">
        <f t="shared" si="2"/>
        <v>17</v>
      </c>
      <c r="J26" s="8">
        <f t="shared" si="3"/>
        <v>56219.396655168945</v>
      </c>
      <c r="K26" s="44">
        <f t="shared" si="8"/>
        <v>500</v>
      </c>
      <c r="L26" s="8">
        <f t="shared" si="7"/>
        <v>31219.396655168945</v>
      </c>
      <c r="M26" s="29"/>
      <c r="N26" s="7"/>
    </row>
    <row r="27" spans="1:14" x14ac:dyDescent="0.25">
      <c r="A27" s="9"/>
      <c r="B27" s="28">
        <f t="shared" si="0"/>
        <v>18</v>
      </c>
      <c r="C27" s="8">
        <f t="shared" si="1"/>
        <v>46437.229887881702</v>
      </c>
      <c r="D27" s="8">
        <f t="shared" si="5"/>
        <v>21437.229887881702</v>
      </c>
      <c r="E27" s="8">
        <f t="shared" si="6"/>
        <v>1570.3411073196694</v>
      </c>
      <c r="F27" s="6"/>
      <c r="G27" s="7"/>
      <c r="H27" s="9"/>
      <c r="I27" s="28">
        <f t="shared" si="2"/>
        <v>18</v>
      </c>
      <c r="J27" s="8">
        <f t="shared" si="3"/>
        <v>58687.075538099853</v>
      </c>
      <c r="K27" s="44">
        <f t="shared" si="8"/>
        <v>500</v>
      </c>
      <c r="L27" s="8">
        <f t="shared" si="7"/>
        <v>33687.075538099853</v>
      </c>
      <c r="M27" s="29"/>
      <c r="N27" s="7"/>
    </row>
    <row r="28" spans="1:14" x14ac:dyDescent="0.25">
      <c r="A28" s="9"/>
      <c r="B28" s="28">
        <f t="shared" si="0"/>
        <v>19</v>
      </c>
      <c r="C28" s="8">
        <f t="shared" si="1"/>
        <v>48062.532933957555</v>
      </c>
      <c r="D28" s="8">
        <f t="shared" si="5"/>
        <v>23062.532933957555</v>
      </c>
      <c r="E28" s="8">
        <f t="shared" si="6"/>
        <v>1625.3030460758528</v>
      </c>
      <c r="F28" s="6"/>
      <c r="G28" s="7"/>
      <c r="H28" s="9"/>
      <c r="I28" s="28">
        <f t="shared" si="2"/>
        <v>19</v>
      </c>
      <c r="J28" s="8">
        <f t="shared" si="3"/>
        <v>61241.123181933341</v>
      </c>
      <c r="K28" s="44">
        <f t="shared" si="8"/>
        <v>500</v>
      </c>
      <c r="L28" s="8">
        <f t="shared" si="7"/>
        <v>36241.123181933341</v>
      </c>
      <c r="M28" s="29"/>
      <c r="N28" s="7"/>
    </row>
    <row r="29" spans="1:14" x14ac:dyDescent="0.25">
      <c r="A29" s="9"/>
      <c r="B29" s="28">
        <f t="shared" si="0"/>
        <v>20</v>
      </c>
      <c r="C29" s="8">
        <f t="shared" si="1"/>
        <v>49744.721586646068</v>
      </c>
      <c r="D29" s="8">
        <f t="shared" si="5"/>
        <v>24744.721586646068</v>
      </c>
      <c r="E29" s="8">
        <f t="shared" si="6"/>
        <v>1682.1886526885137</v>
      </c>
      <c r="F29" s="6"/>
      <c r="G29" s="7"/>
      <c r="H29" s="9"/>
      <c r="I29" s="28">
        <f t="shared" si="2"/>
        <v>20</v>
      </c>
      <c r="J29" s="8">
        <f t="shared" si="3"/>
        <v>63884.562493301004</v>
      </c>
      <c r="K29" s="44">
        <f t="shared" si="8"/>
        <v>500</v>
      </c>
      <c r="L29" s="8">
        <f t="shared" si="7"/>
        <v>38884.562493301004</v>
      </c>
      <c r="M29" s="29"/>
      <c r="N29" s="7"/>
    </row>
    <row r="30" spans="1:14" x14ac:dyDescent="0.25">
      <c r="A30" s="9"/>
      <c r="B30" s="28" t="str">
        <f t="shared" si="0"/>
        <v/>
      </c>
      <c r="C30" s="8" t="str">
        <f t="shared" ref="C30:C59" si="9">IF(B30="","",C29*(1+$B$5))</f>
        <v/>
      </c>
      <c r="D30" s="8" t="str">
        <f t="shared" ref="D30:D59" si="10">IF(B30="","",C30-C29+D29)</f>
        <v/>
      </c>
      <c r="E30" s="8" t="str">
        <f t="shared" ref="E30:E59" si="11">IF(B30="","",C30-C29)</f>
        <v/>
      </c>
      <c r="F30" s="6"/>
      <c r="G30" s="7"/>
      <c r="H30" s="9"/>
      <c r="I30" s="28" t="str">
        <f t="shared" si="2"/>
        <v/>
      </c>
      <c r="J30" s="8" t="str">
        <f t="shared" si="3"/>
        <v/>
      </c>
      <c r="K30" s="44" t="str">
        <f>+IF(I30="","",K29*($L$7+1))</f>
        <v/>
      </c>
      <c r="L30" s="8" t="str">
        <f t="shared" si="7"/>
        <v/>
      </c>
      <c r="M30" s="29"/>
      <c r="N30" s="7"/>
    </row>
    <row r="31" spans="1:14" x14ac:dyDescent="0.25">
      <c r="A31" s="9"/>
      <c r="B31" s="28" t="str">
        <f t="shared" si="0"/>
        <v/>
      </c>
      <c r="C31" s="8" t="str">
        <f t="shared" si="9"/>
        <v/>
      </c>
      <c r="D31" s="8" t="str">
        <f t="shared" si="10"/>
        <v/>
      </c>
      <c r="E31" s="8" t="str">
        <f t="shared" si="11"/>
        <v/>
      </c>
      <c r="F31" s="6"/>
      <c r="G31" s="7"/>
      <c r="H31" s="9"/>
      <c r="I31" s="28" t="str">
        <f t="shared" si="2"/>
        <v/>
      </c>
      <c r="J31" s="8" t="str">
        <f t="shared" si="3"/>
        <v/>
      </c>
      <c r="K31" s="44" t="str">
        <f t="shared" ref="K31:K49" si="12">+IF(I31="","",K30*($L$7+1))</f>
        <v/>
      </c>
      <c r="L31" s="8" t="str">
        <f t="shared" si="7"/>
        <v/>
      </c>
      <c r="M31" s="29"/>
      <c r="N31" s="7"/>
    </row>
    <row r="32" spans="1:14" x14ac:dyDescent="0.25">
      <c r="A32" s="9"/>
      <c r="B32" s="28" t="str">
        <f t="shared" si="0"/>
        <v/>
      </c>
      <c r="C32" s="8" t="str">
        <f t="shared" si="9"/>
        <v/>
      </c>
      <c r="D32" s="8" t="str">
        <f t="shared" si="10"/>
        <v/>
      </c>
      <c r="E32" s="8" t="str">
        <f t="shared" si="11"/>
        <v/>
      </c>
      <c r="F32" s="6"/>
      <c r="G32" s="7"/>
      <c r="H32" s="9"/>
      <c r="I32" s="28" t="str">
        <f t="shared" si="2"/>
        <v/>
      </c>
      <c r="J32" s="8" t="str">
        <f t="shared" si="3"/>
        <v/>
      </c>
      <c r="K32" s="44" t="str">
        <f t="shared" si="12"/>
        <v/>
      </c>
      <c r="L32" s="8" t="str">
        <f t="shared" si="7"/>
        <v/>
      </c>
      <c r="M32" s="29"/>
      <c r="N32" s="7"/>
    </row>
    <row r="33" spans="1:14" x14ac:dyDescent="0.25">
      <c r="A33" s="9"/>
      <c r="B33" s="28" t="str">
        <f t="shared" si="0"/>
        <v/>
      </c>
      <c r="C33" s="8" t="str">
        <f t="shared" si="9"/>
        <v/>
      </c>
      <c r="D33" s="8" t="str">
        <f t="shared" si="10"/>
        <v/>
      </c>
      <c r="E33" s="8" t="str">
        <f t="shared" si="11"/>
        <v/>
      </c>
      <c r="F33" s="6"/>
      <c r="G33" s="7"/>
      <c r="H33" s="9"/>
      <c r="I33" s="28" t="str">
        <f t="shared" si="2"/>
        <v/>
      </c>
      <c r="J33" s="8" t="str">
        <f t="shared" si="3"/>
        <v/>
      </c>
      <c r="K33" s="44" t="str">
        <f t="shared" si="12"/>
        <v/>
      </c>
      <c r="L33" s="8" t="str">
        <f t="shared" si="7"/>
        <v/>
      </c>
      <c r="M33" s="29"/>
      <c r="N33" s="7"/>
    </row>
    <row r="34" spans="1:14" x14ac:dyDescent="0.25">
      <c r="A34" s="9"/>
      <c r="B34" s="28" t="str">
        <f t="shared" si="0"/>
        <v/>
      </c>
      <c r="C34" s="8" t="str">
        <f t="shared" si="9"/>
        <v/>
      </c>
      <c r="D34" s="8" t="str">
        <f t="shared" si="10"/>
        <v/>
      </c>
      <c r="E34" s="8" t="str">
        <f t="shared" si="11"/>
        <v/>
      </c>
      <c r="F34" s="6"/>
      <c r="G34" s="7"/>
      <c r="H34" s="9"/>
      <c r="I34" s="28" t="str">
        <f t="shared" si="2"/>
        <v/>
      </c>
      <c r="J34" s="8" t="str">
        <f t="shared" si="3"/>
        <v/>
      </c>
      <c r="K34" s="44" t="str">
        <f t="shared" si="12"/>
        <v/>
      </c>
      <c r="L34" s="8" t="str">
        <f t="shared" si="7"/>
        <v/>
      </c>
      <c r="M34" s="29"/>
      <c r="N34" s="7"/>
    </row>
    <row r="35" spans="1:14" x14ac:dyDescent="0.25">
      <c r="A35" s="9"/>
      <c r="B35" s="28" t="str">
        <f t="shared" si="0"/>
        <v/>
      </c>
      <c r="C35" s="8" t="str">
        <f t="shared" si="9"/>
        <v/>
      </c>
      <c r="D35" s="8" t="str">
        <f t="shared" si="10"/>
        <v/>
      </c>
      <c r="E35" s="8" t="str">
        <f t="shared" si="11"/>
        <v/>
      </c>
      <c r="F35" s="6"/>
      <c r="G35" s="7"/>
      <c r="H35" s="9"/>
      <c r="I35" s="28" t="str">
        <f t="shared" si="2"/>
        <v/>
      </c>
      <c r="J35" s="8" t="str">
        <f t="shared" si="3"/>
        <v/>
      </c>
      <c r="K35" s="44" t="str">
        <f t="shared" si="12"/>
        <v/>
      </c>
      <c r="L35" s="8" t="str">
        <f t="shared" si="7"/>
        <v/>
      </c>
      <c r="M35" s="29"/>
      <c r="N35" s="7"/>
    </row>
    <row r="36" spans="1:14" x14ac:dyDescent="0.25">
      <c r="A36" s="9"/>
      <c r="B36" s="28" t="str">
        <f t="shared" si="0"/>
        <v/>
      </c>
      <c r="C36" s="8" t="str">
        <f t="shared" si="9"/>
        <v/>
      </c>
      <c r="D36" s="8" t="str">
        <f t="shared" si="10"/>
        <v/>
      </c>
      <c r="E36" s="8" t="str">
        <f t="shared" si="11"/>
        <v/>
      </c>
      <c r="F36" s="6"/>
      <c r="G36" s="7"/>
      <c r="H36" s="9"/>
      <c r="I36" s="28" t="str">
        <f t="shared" si="2"/>
        <v/>
      </c>
      <c r="J36" s="8" t="str">
        <f t="shared" si="3"/>
        <v/>
      </c>
      <c r="K36" s="44" t="str">
        <f t="shared" si="12"/>
        <v/>
      </c>
      <c r="L36" s="8" t="str">
        <f t="shared" si="7"/>
        <v/>
      </c>
      <c r="M36" s="29"/>
      <c r="N36" s="7"/>
    </row>
    <row r="37" spans="1:14" x14ac:dyDescent="0.25">
      <c r="A37" s="9"/>
      <c r="B37" s="28" t="str">
        <f t="shared" si="0"/>
        <v/>
      </c>
      <c r="C37" s="8" t="str">
        <f t="shared" si="9"/>
        <v/>
      </c>
      <c r="D37" s="8" t="str">
        <f t="shared" si="10"/>
        <v/>
      </c>
      <c r="E37" s="8" t="str">
        <f t="shared" si="11"/>
        <v/>
      </c>
      <c r="F37" s="6"/>
      <c r="G37" s="7"/>
      <c r="H37" s="9"/>
      <c r="I37" s="28" t="str">
        <f t="shared" si="2"/>
        <v/>
      </c>
      <c r="J37" s="8" t="str">
        <f t="shared" si="3"/>
        <v/>
      </c>
      <c r="K37" s="44" t="str">
        <f t="shared" si="12"/>
        <v/>
      </c>
      <c r="L37" s="8" t="str">
        <f t="shared" si="7"/>
        <v/>
      </c>
      <c r="M37" s="29"/>
      <c r="N37" s="7"/>
    </row>
    <row r="38" spans="1:14" x14ac:dyDescent="0.25">
      <c r="A38" s="9"/>
      <c r="B38" s="28" t="str">
        <f t="shared" si="0"/>
        <v/>
      </c>
      <c r="C38" s="8" t="str">
        <f t="shared" si="9"/>
        <v/>
      </c>
      <c r="D38" s="8" t="str">
        <f t="shared" si="10"/>
        <v/>
      </c>
      <c r="E38" s="8" t="str">
        <f t="shared" si="11"/>
        <v/>
      </c>
      <c r="F38" s="6"/>
      <c r="G38" s="7"/>
      <c r="H38" s="9"/>
      <c r="I38" s="28" t="str">
        <f t="shared" si="2"/>
        <v/>
      </c>
      <c r="J38" s="8" t="str">
        <f t="shared" si="3"/>
        <v/>
      </c>
      <c r="K38" s="44" t="str">
        <f t="shared" si="12"/>
        <v/>
      </c>
      <c r="L38" s="8" t="str">
        <f t="shared" si="7"/>
        <v/>
      </c>
      <c r="M38" s="29"/>
      <c r="N38" s="7"/>
    </row>
    <row r="39" spans="1:14" x14ac:dyDescent="0.25">
      <c r="A39" s="9"/>
      <c r="B39" s="28" t="str">
        <f t="shared" si="0"/>
        <v/>
      </c>
      <c r="C39" s="8" t="str">
        <f t="shared" si="9"/>
        <v/>
      </c>
      <c r="D39" s="8" t="str">
        <f t="shared" si="10"/>
        <v/>
      </c>
      <c r="E39" s="8" t="str">
        <f t="shared" si="11"/>
        <v/>
      </c>
      <c r="F39" s="6"/>
      <c r="G39" s="7"/>
      <c r="H39" s="9"/>
      <c r="I39" s="28" t="str">
        <f t="shared" si="2"/>
        <v/>
      </c>
      <c r="J39" s="8" t="str">
        <f t="shared" si="3"/>
        <v/>
      </c>
      <c r="K39" s="44" t="str">
        <f t="shared" si="12"/>
        <v/>
      </c>
      <c r="L39" s="8" t="str">
        <f t="shared" si="7"/>
        <v/>
      </c>
      <c r="M39" s="29"/>
      <c r="N39" s="7"/>
    </row>
    <row r="40" spans="1:14" x14ac:dyDescent="0.25">
      <c r="A40" s="9"/>
      <c r="B40" s="28" t="str">
        <f t="shared" si="0"/>
        <v/>
      </c>
      <c r="C40" s="8" t="str">
        <f t="shared" si="9"/>
        <v/>
      </c>
      <c r="D40" s="8" t="str">
        <f t="shared" si="10"/>
        <v/>
      </c>
      <c r="E40" s="8" t="str">
        <f t="shared" si="11"/>
        <v/>
      </c>
      <c r="F40" s="6"/>
      <c r="G40" s="7"/>
      <c r="H40" s="9"/>
      <c r="I40" s="28" t="str">
        <f t="shared" si="2"/>
        <v/>
      </c>
      <c r="J40" s="8" t="str">
        <f t="shared" si="3"/>
        <v/>
      </c>
      <c r="K40" s="44" t="str">
        <f t="shared" si="12"/>
        <v/>
      </c>
      <c r="L40" s="8" t="str">
        <f t="shared" si="7"/>
        <v/>
      </c>
      <c r="M40" s="29"/>
      <c r="N40" s="7"/>
    </row>
    <row r="41" spans="1:14" x14ac:dyDescent="0.25">
      <c r="A41" s="9"/>
      <c r="B41" s="28" t="str">
        <f t="shared" si="0"/>
        <v/>
      </c>
      <c r="C41" s="8" t="str">
        <f t="shared" si="9"/>
        <v/>
      </c>
      <c r="D41" s="8" t="str">
        <f t="shared" si="10"/>
        <v/>
      </c>
      <c r="E41" s="8" t="str">
        <f t="shared" si="11"/>
        <v/>
      </c>
      <c r="F41" s="6"/>
      <c r="G41" s="7"/>
      <c r="H41" s="9"/>
      <c r="I41" s="28" t="str">
        <f t="shared" si="2"/>
        <v/>
      </c>
      <c r="J41" s="8" t="str">
        <f t="shared" si="3"/>
        <v/>
      </c>
      <c r="K41" s="44" t="str">
        <f t="shared" si="12"/>
        <v/>
      </c>
      <c r="L41" s="8" t="str">
        <f t="shared" si="7"/>
        <v/>
      </c>
      <c r="M41" s="29"/>
      <c r="N41" s="7"/>
    </row>
    <row r="42" spans="1:14" x14ac:dyDescent="0.25">
      <c r="A42" s="9"/>
      <c r="B42" s="28" t="str">
        <f t="shared" si="0"/>
        <v/>
      </c>
      <c r="C42" s="8" t="str">
        <f t="shared" si="9"/>
        <v/>
      </c>
      <c r="D42" s="8" t="str">
        <f t="shared" si="10"/>
        <v/>
      </c>
      <c r="E42" s="8" t="str">
        <f t="shared" si="11"/>
        <v/>
      </c>
      <c r="F42" s="6"/>
      <c r="G42" s="7"/>
      <c r="H42" s="9"/>
      <c r="I42" s="28" t="str">
        <f t="shared" si="2"/>
        <v/>
      </c>
      <c r="J42" s="8" t="str">
        <f t="shared" si="3"/>
        <v/>
      </c>
      <c r="K42" s="44" t="str">
        <f t="shared" si="12"/>
        <v/>
      </c>
      <c r="L42" s="8" t="str">
        <f t="shared" si="7"/>
        <v/>
      </c>
      <c r="M42" s="29"/>
      <c r="N42" s="7"/>
    </row>
    <row r="43" spans="1:14" x14ac:dyDescent="0.25">
      <c r="A43" s="9"/>
      <c r="B43" s="28" t="str">
        <f t="shared" si="0"/>
        <v/>
      </c>
      <c r="C43" s="8" t="str">
        <f t="shared" si="9"/>
        <v/>
      </c>
      <c r="D43" s="8" t="str">
        <f t="shared" si="10"/>
        <v/>
      </c>
      <c r="E43" s="8" t="str">
        <f t="shared" si="11"/>
        <v/>
      </c>
      <c r="F43" s="6"/>
      <c r="G43" s="7"/>
      <c r="H43" s="9"/>
      <c r="I43" s="28" t="str">
        <f t="shared" si="2"/>
        <v/>
      </c>
      <c r="J43" s="8" t="str">
        <f t="shared" si="3"/>
        <v/>
      </c>
      <c r="K43" s="44" t="str">
        <f t="shared" si="12"/>
        <v/>
      </c>
      <c r="L43" s="8" t="str">
        <f t="shared" si="7"/>
        <v/>
      </c>
      <c r="M43" s="29"/>
      <c r="N43" s="7"/>
    </row>
    <row r="44" spans="1:14" x14ac:dyDescent="0.25">
      <c r="A44" s="9"/>
      <c r="B44" s="28" t="str">
        <f t="shared" si="0"/>
        <v/>
      </c>
      <c r="C44" s="8" t="str">
        <f t="shared" si="9"/>
        <v/>
      </c>
      <c r="D44" s="8" t="str">
        <f t="shared" si="10"/>
        <v/>
      </c>
      <c r="E44" s="8" t="str">
        <f t="shared" si="11"/>
        <v/>
      </c>
      <c r="F44" s="6"/>
      <c r="G44" s="7"/>
      <c r="H44" s="9"/>
      <c r="I44" s="28" t="str">
        <f t="shared" si="2"/>
        <v/>
      </c>
      <c r="J44" s="8" t="str">
        <f t="shared" si="3"/>
        <v/>
      </c>
      <c r="K44" s="44" t="str">
        <f t="shared" si="12"/>
        <v/>
      </c>
      <c r="L44" s="8" t="str">
        <f t="shared" si="7"/>
        <v/>
      </c>
      <c r="M44" s="29"/>
      <c r="N44" s="7"/>
    </row>
    <row r="45" spans="1:14" x14ac:dyDescent="0.25">
      <c r="A45" s="9"/>
      <c r="B45" s="28" t="str">
        <f t="shared" si="0"/>
        <v/>
      </c>
      <c r="C45" s="8" t="str">
        <f t="shared" si="9"/>
        <v/>
      </c>
      <c r="D45" s="8" t="str">
        <f t="shared" si="10"/>
        <v/>
      </c>
      <c r="E45" s="8" t="str">
        <f t="shared" si="11"/>
        <v/>
      </c>
      <c r="F45" s="6"/>
      <c r="G45" s="7"/>
      <c r="H45" s="9"/>
      <c r="I45" s="28" t="str">
        <f t="shared" si="2"/>
        <v/>
      </c>
      <c r="J45" s="8" t="str">
        <f t="shared" si="3"/>
        <v/>
      </c>
      <c r="K45" s="44" t="str">
        <f t="shared" si="12"/>
        <v/>
      </c>
      <c r="L45" s="8" t="str">
        <f t="shared" si="7"/>
        <v/>
      </c>
      <c r="M45" s="29"/>
      <c r="N45" s="7"/>
    </row>
    <row r="46" spans="1:14" x14ac:dyDescent="0.25">
      <c r="A46" s="9"/>
      <c r="B46" s="28" t="str">
        <f t="shared" si="0"/>
        <v/>
      </c>
      <c r="C46" s="8" t="str">
        <f t="shared" si="9"/>
        <v/>
      </c>
      <c r="D46" s="8" t="str">
        <f t="shared" si="10"/>
        <v/>
      </c>
      <c r="E46" s="8" t="str">
        <f t="shared" si="11"/>
        <v/>
      </c>
      <c r="F46" s="6"/>
      <c r="G46" s="7"/>
      <c r="H46" s="9"/>
      <c r="I46" s="28" t="str">
        <f t="shared" si="2"/>
        <v/>
      </c>
      <c r="J46" s="8" t="str">
        <f t="shared" si="3"/>
        <v/>
      </c>
      <c r="K46" s="44" t="str">
        <f t="shared" si="12"/>
        <v/>
      </c>
      <c r="L46" s="8" t="str">
        <f t="shared" si="7"/>
        <v/>
      </c>
      <c r="M46" s="29"/>
      <c r="N46" s="7"/>
    </row>
    <row r="47" spans="1:14" x14ac:dyDescent="0.25">
      <c r="A47" s="9"/>
      <c r="B47" s="28" t="str">
        <f t="shared" si="0"/>
        <v/>
      </c>
      <c r="C47" s="8" t="str">
        <f t="shared" si="9"/>
        <v/>
      </c>
      <c r="D47" s="8" t="str">
        <f t="shared" si="10"/>
        <v/>
      </c>
      <c r="E47" s="8" t="str">
        <f t="shared" si="11"/>
        <v/>
      </c>
      <c r="F47" s="6"/>
      <c r="G47" s="7"/>
      <c r="H47" s="9"/>
      <c r="I47" s="28" t="str">
        <f t="shared" si="2"/>
        <v/>
      </c>
      <c r="J47" s="8" t="str">
        <f t="shared" si="3"/>
        <v/>
      </c>
      <c r="K47" s="44" t="str">
        <f t="shared" si="12"/>
        <v/>
      </c>
      <c r="L47" s="8" t="str">
        <f t="shared" si="7"/>
        <v/>
      </c>
      <c r="M47" s="29"/>
      <c r="N47" s="7"/>
    </row>
    <row r="48" spans="1:14" x14ac:dyDescent="0.25">
      <c r="A48" s="9"/>
      <c r="B48" s="28" t="str">
        <f t="shared" si="0"/>
        <v/>
      </c>
      <c r="C48" s="8" t="str">
        <f t="shared" si="9"/>
        <v/>
      </c>
      <c r="D48" s="8" t="str">
        <f t="shared" si="10"/>
        <v/>
      </c>
      <c r="E48" s="8" t="str">
        <f t="shared" si="11"/>
        <v/>
      </c>
      <c r="F48" s="6"/>
      <c r="G48" s="7"/>
      <c r="H48" s="9"/>
      <c r="I48" s="28" t="str">
        <f t="shared" si="2"/>
        <v/>
      </c>
      <c r="J48" s="8" t="str">
        <f t="shared" si="3"/>
        <v/>
      </c>
      <c r="K48" s="44" t="str">
        <f t="shared" si="12"/>
        <v/>
      </c>
      <c r="L48" s="8" t="str">
        <f t="shared" si="7"/>
        <v/>
      </c>
      <c r="M48" s="29"/>
      <c r="N48" s="7"/>
    </row>
    <row r="49" spans="1:14" x14ac:dyDescent="0.25">
      <c r="A49" s="9"/>
      <c r="B49" s="28" t="str">
        <f t="shared" si="0"/>
        <v/>
      </c>
      <c r="C49" s="8" t="str">
        <f t="shared" si="9"/>
        <v/>
      </c>
      <c r="D49" s="8" t="str">
        <f t="shared" si="10"/>
        <v/>
      </c>
      <c r="E49" s="8" t="str">
        <f t="shared" si="11"/>
        <v/>
      </c>
      <c r="F49" s="6"/>
      <c r="G49" s="7"/>
      <c r="H49" s="9"/>
      <c r="I49" s="28" t="str">
        <f t="shared" si="2"/>
        <v/>
      </c>
      <c r="J49" s="8" t="str">
        <f t="shared" si="3"/>
        <v/>
      </c>
      <c r="K49" s="44" t="str">
        <f t="shared" si="12"/>
        <v/>
      </c>
      <c r="L49" s="8" t="str">
        <f t="shared" si="7"/>
        <v/>
      </c>
      <c r="M49" s="29"/>
      <c r="N49" s="7"/>
    </row>
    <row r="50" spans="1:14" x14ac:dyDescent="0.25">
      <c r="A50" s="9"/>
      <c r="B50" s="28" t="str">
        <f t="shared" si="0"/>
        <v/>
      </c>
      <c r="C50" s="8" t="str">
        <f t="shared" si="9"/>
        <v/>
      </c>
      <c r="D50" s="8" t="str">
        <f t="shared" si="10"/>
        <v/>
      </c>
      <c r="E50" s="8" t="str">
        <f t="shared" si="11"/>
        <v/>
      </c>
      <c r="F50" s="6"/>
      <c r="G50" s="7"/>
      <c r="H50" s="9"/>
      <c r="I50" s="28" t="str">
        <f t="shared" si="2"/>
        <v/>
      </c>
      <c r="J50" s="8" t="str">
        <f t="shared" ref="J50:J59" si="13">IF(I50="","",J49*(1+$I$5)+K50)</f>
        <v/>
      </c>
      <c r="K50" s="44" t="str">
        <f t="shared" ref="K50:K59" si="14">+IF(I50="","",K49*($L$7+1))</f>
        <v/>
      </c>
      <c r="L50" s="8" t="str">
        <f t="shared" ref="L50:L59" si="15">+IF(I50="","",J50-J49+L49)</f>
        <v/>
      </c>
      <c r="M50" s="29"/>
      <c r="N50" s="7"/>
    </row>
    <row r="51" spans="1:14" x14ac:dyDescent="0.25">
      <c r="A51" s="9"/>
      <c r="B51" s="28" t="str">
        <f t="shared" si="0"/>
        <v/>
      </c>
      <c r="C51" s="8" t="str">
        <f t="shared" si="9"/>
        <v/>
      </c>
      <c r="D51" s="8" t="str">
        <f t="shared" si="10"/>
        <v/>
      </c>
      <c r="E51" s="8" t="str">
        <f t="shared" si="11"/>
        <v/>
      </c>
      <c r="F51" s="6"/>
      <c r="G51" s="7"/>
      <c r="H51" s="9"/>
      <c r="I51" s="28" t="str">
        <f t="shared" si="2"/>
        <v/>
      </c>
      <c r="J51" s="8" t="str">
        <f t="shared" si="13"/>
        <v/>
      </c>
      <c r="K51" s="44" t="str">
        <f t="shared" si="14"/>
        <v/>
      </c>
      <c r="L51" s="8" t="str">
        <f t="shared" si="15"/>
        <v/>
      </c>
      <c r="M51" s="29"/>
      <c r="N51" s="7"/>
    </row>
    <row r="52" spans="1:14" x14ac:dyDescent="0.25">
      <c r="A52" s="9"/>
      <c r="B52" s="28" t="str">
        <f t="shared" si="0"/>
        <v/>
      </c>
      <c r="C52" s="8" t="str">
        <f t="shared" si="9"/>
        <v/>
      </c>
      <c r="D52" s="8" t="str">
        <f t="shared" si="10"/>
        <v/>
      </c>
      <c r="E52" s="8" t="str">
        <f t="shared" si="11"/>
        <v/>
      </c>
      <c r="F52" s="6"/>
      <c r="G52" s="7"/>
      <c r="H52" s="9"/>
      <c r="I52" s="28" t="str">
        <f t="shared" si="2"/>
        <v/>
      </c>
      <c r="J52" s="8" t="str">
        <f t="shared" si="13"/>
        <v/>
      </c>
      <c r="K52" s="44" t="str">
        <f t="shared" si="14"/>
        <v/>
      </c>
      <c r="L52" s="8" t="str">
        <f t="shared" si="15"/>
        <v/>
      </c>
      <c r="M52" s="29"/>
      <c r="N52" s="7"/>
    </row>
    <row r="53" spans="1:14" x14ac:dyDescent="0.25">
      <c r="A53" s="9"/>
      <c r="B53" s="28" t="str">
        <f t="shared" si="0"/>
        <v/>
      </c>
      <c r="C53" s="8" t="str">
        <f t="shared" si="9"/>
        <v/>
      </c>
      <c r="D53" s="8" t="str">
        <f t="shared" si="10"/>
        <v/>
      </c>
      <c r="E53" s="8" t="str">
        <f t="shared" si="11"/>
        <v/>
      </c>
      <c r="F53" s="6"/>
      <c r="G53" s="7"/>
      <c r="H53" s="9"/>
      <c r="I53" s="28" t="str">
        <f t="shared" si="2"/>
        <v/>
      </c>
      <c r="J53" s="8" t="str">
        <f t="shared" si="13"/>
        <v/>
      </c>
      <c r="K53" s="44" t="str">
        <f t="shared" si="14"/>
        <v/>
      </c>
      <c r="L53" s="8" t="str">
        <f t="shared" si="15"/>
        <v/>
      </c>
      <c r="M53" s="29"/>
      <c r="N53" s="7"/>
    </row>
    <row r="54" spans="1:14" x14ac:dyDescent="0.25">
      <c r="A54" s="9"/>
      <c r="B54" s="28" t="str">
        <f t="shared" si="0"/>
        <v/>
      </c>
      <c r="C54" s="8" t="str">
        <f t="shared" si="9"/>
        <v/>
      </c>
      <c r="D54" s="8" t="str">
        <f t="shared" si="10"/>
        <v/>
      </c>
      <c r="E54" s="8" t="str">
        <f t="shared" si="11"/>
        <v/>
      </c>
      <c r="F54" s="6"/>
      <c r="H54" s="9"/>
      <c r="I54" s="28" t="str">
        <f t="shared" si="2"/>
        <v/>
      </c>
      <c r="J54" s="8" t="str">
        <f t="shared" si="13"/>
        <v/>
      </c>
      <c r="K54" s="44" t="str">
        <f t="shared" si="14"/>
        <v/>
      </c>
      <c r="L54" s="8" t="str">
        <f t="shared" si="15"/>
        <v/>
      </c>
    </row>
    <row r="55" spans="1:14" x14ac:dyDescent="0.25">
      <c r="A55" s="9"/>
      <c r="B55" s="28" t="str">
        <f t="shared" si="0"/>
        <v/>
      </c>
      <c r="C55" s="8" t="str">
        <f t="shared" si="9"/>
        <v/>
      </c>
      <c r="D55" s="8" t="str">
        <f t="shared" si="10"/>
        <v/>
      </c>
      <c r="E55" s="8" t="str">
        <f t="shared" si="11"/>
        <v/>
      </c>
      <c r="F55" s="6"/>
      <c r="H55" s="9"/>
      <c r="I55" s="28" t="str">
        <f t="shared" si="2"/>
        <v/>
      </c>
      <c r="J55" s="8" t="str">
        <f t="shared" si="13"/>
        <v/>
      </c>
      <c r="K55" s="44" t="str">
        <f t="shared" si="14"/>
        <v/>
      </c>
      <c r="L55" s="8" t="str">
        <f t="shared" si="15"/>
        <v/>
      </c>
    </row>
    <row r="56" spans="1:14" x14ac:dyDescent="0.25">
      <c r="A56" s="9"/>
      <c r="B56" s="28" t="str">
        <f t="shared" si="0"/>
        <v/>
      </c>
      <c r="C56" s="8" t="str">
        <f t="shared" si="9"/>
        <v/>
      </c>
      <c r="D56" s="8" t="str">
        <f t="shared" si="10"/>
        <v/>
      </c>
      <c r="E56" s="8" t="str">
        <f t="shared" si="11"/>
        <v/>
      </c>
      <c r="F56" s="6"/>
      <c r="H56" s="9"/>
      <c r="I56" s="28" t="str">
        <f t="shared" si="2"/>
        <v/>
      </c>
      <c r="J56" s="8" t="str">
        <f t="shared" si="13"/>
        <v/>
      </c>
      <c r="K56" s="44" t="str">
        <f t="shared" si="14"/>
        <v/>
      </c>
      <c r="L56" s="8" t="str">
        <f t="shared" si="15"/>
        <v/>
      </c>
    </row>
    <row r="57" spans="1:14" x14ac:dyDescent="0.25">
      <c r="A57" s="9"/>
      <c r="B57" s="28" t="str">
        <f t="shared" si="0"/>
        <v/>
      </c>
      <c r="C57" s="8" t="str">
        <f t="shared" si="9"/>
        <v/>
      </c>
      <c r="D57" s="8" t="str">
        <f t="shared" si="10"/>
        <v/>
      </c>
      <c r="E57" s="8" t="str">
        <f t="shared" si="11"/>
        <v/>
      </c>
      <c r="F57" s="6"/>
      <c r="H57" s="9"/>
      <c r="I57" s="28" t="str">
        <f t="shared" si="2"/>
        <v/>
      </c>
      <c r="J57" s="8" t="str">
        <f t="shared" si="13"/>
        <v/>
      </c>
      <c r="K57" s="44" t="str">
        <f t="shared" si="14"/>
        <v/>
      </c>
      <c r="L57" s="8" t="str">
        <f t="shared" si="15"/>
        <v/>
      </c>
    </row>
    <row r="58" spans="1:14" x14ac:dyDescent="0.25">
      <c r="A58" s="9"/>
      <c r="B58" s="28" t="str">
        <f t="shared" si="0"/>
        <v/>
      </c>
      <c r="C58" s="8" t="str">
        <f t="shared" si="9"/>
        <v/>
      </c>
      <c r="D58" s="8" t="str">
        <f t="shared" si="10"/>
        <v/>
      </c>
      <c r="E58" s="8" t="str">
        <f t="shared" si="11"/>
        <v/>
      </c>
      <c r="F58" s="6"/>
      <c r="H58" s="9"/>
      <c r="I58" s="28" t="str">
        <f t="shared" si="2"/>
        <v/>
      </c>
      <c r="J58" s="8" t="str">
        <f t="shared" si="13"/>
        <v/>
      </c>
      <c r="K58" s="44" t="str">
        <f t="shared" si="14"/>
        <v/>
      </c>
      <c r="L58" s="8" t="str">
        <f t="shared" si="15"/>
        <v/>
      </c>
    </row>
    <row r="59" spans="1:14" x14ac:dyDescent="0.25">
      <c r="A59" s="9"/>
      <c r="B59" s="28" t="str">
        <f t="shared" si="0"/>
        <v/>
      </c>
      <c r="C59" s="8" t="str">
        <f t="shared" si="9"/>
        <v/>
      </c>
      <c r="D59" s="8" t="str">
        <f t="shared" si="10"/>
        <v/>
      </c>
      <c r="E59" s="8" t="str">
        <f t="shared" si="11"/>
        <v/>
      </c>
      <c r="F59" s="6"/>
      <c r="H59" s="9"/>
      <c r="I59" s="28" t="str">
        <f t="shared" si="2"/>
        <v/>
      </c>
      <c r="J59" s="8" t="str">
        <f t="shared" si="13"/>
        <v/>
      </c>
      <c r="K59" s="44" t="str">
        <f t="shared" si="14"/>
        <v/>
      </c>
      <c r="L59" s="8" t="str">
        <f t="shared" si="15"/>
        <v/>
      </c>
    </row>
  </sheetData>
  <sheetProtection algorithmName="SHA-512" hashValue="6hkZNUYn8LaKgb+mbXaotySYUX+tPQyA8tBICR2YXkwB1mK52pjo3Jdl6CONhfFnTyLSReSujHcZDe8nhbYVHA==" saltValue="5WJ53qnqdF9JFJp0XeuA+Q==" spinCount="100000" sheet="1"/>
  <mergeCells count="4">
    <mergeCell ref="H2:M3"/>
    <mergeCell ref="L8:M8"/>
    <mergeCell ref="A2:F3"/>
    <mergeCell ref="E7:F7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START</vt:lpstr>
      <vt:lpstr>lokaty_miesiące</vt:lpstr>
      <vt:lpstr>lokaty_lata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2019-09-07T18:00:12Z</dcterms:created>
  <dcterms:modified xsi:type="dcterms:W3CDTF">2020-01-15T16:56:06Z</dcterms:modified>
</cp:coreProperties>
</file>