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NEW_DOCUMENTS\!M\"/>
    </mc:Choice>
  </mc:AlternateContent>
  <xr:revisionPtr revIDLastSave="0" documentId="13_ncr:1_{ECCDB50A-E8F8-456F-9D19-CC1A870C7278}" xr6:coauthVersionLast="47" xr6:coauthVersionMax="47" xr10:uidLastSave="{00000000-0000-0000-0000-000000000000}"/>
  <bookViews>
    <workbookView xWindow="-110" yWindow="-110" windowWidth="17990" windowHeight="11020" xr2:uid="{6CD9EDDC-1E3C-496C-A989-8A3CA60A9C8C}"/>
  </bookViews>
  <sheets>
    <sheet name="10_la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C12" i="4" l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D11" i="4" l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C24" i="4"/>
  <c r="D24" i="4" l="1"/>
  <c r="E24" i="4" l="1"/>
  <c r="F24" i="4" l="1"/>
  <c r="G24" i="4" l="1"/>
  <c r="H24" i="4" l="1"/>
  <c r="I24" i="4" l="1"/>
  <c r="J24" i="4" l="1"/>
  <c r="L24" i="4" l="1"/>
  <c r="N24" i="4" s="1"/>
  <c r="K24" i="4"/>
  <c r="N28" i="4" l="1"/>
  <c r="N30" i="4" s="1"/>
  <c r="N26" i="4"/>
</calcChain>
</file>

<file path=xl/sharedStrings.xml><?xml version="1.0" encoding="utf-8"?>
<sst xmlns="http://schemas.openxmlformats.org/spreadsheetml/2006/main" count="32" uniqueCount="24">
  <si>
    <t>Podatek Belki [19%]</t>
  </si>
  <si>
    <t>Twoj Zysk Netto</t>
  </si>
  <si>
    <t>ilość Obligacji Skarbowych</t>
  </si>
  <si>
    <t>Cena 1 szt. Obligacji Skarbowych</t>
  </si>
  <si>
    <t>miesiące w danym okresie</t>
  </si>
  <si>
    <t>SUMA</t>
  </si>
  <si>
    <t>Wartość kapitału na koniec okresu</t>
  </si>
  <si>
    <t>Inflacja w ujęciu rocznym</t>
  </si>
  <si>
    <t>Oprocentowanie w ujęciu rocznym</t>
  </si>
  <si>
    <t>1 rok</t>
  </si>
  <si>
    <t>2 rok</t>
  </si>
  <si>
    <t>3 rok</t>
  </si>
  <si>
    <t>4 rok</t>
  </si>
  <si>
    <t>Marża</t>
  </si>
  <si>
    <t>5 rok</t>
  </si>
  <si>
    <t>6 rok</t>
  </si>
  <si>
    <t>7 rok</t>
  </si>
  <si>
    <t>9 rok</t>
  </si>
  <si>
    <t>10 rok</t>
  </si>
  <si>
    <t>8 rok</t>
  </si>
  <si>
    <t>Skumulowane odsetki</t>
  </si>
  <si>
    <t>% stałe w pierwszym roku</t>
  </si>
  <si>
    <t>Obligacje Skarbowe 10 Latnie oprocentowanim 7,25 % w pierwszym roku + marża + inflacja w kolejnych</t>
  </si>
  <si>
    <t>marża 1,25%
 + inflacja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</si>
</sst>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3" xfId="0" applyBorder="1"/>
    <xf numFmtId="0" fontId="3" fillId="0" borderId="3" xfId="0" applyFont="1" applyBorder="1" applyAlignment="1">
      <alignment horizontal="right"/>
    </xf>
    <xf numFmtId="0" fontId="1" fillId="0" borderId="3" xfId="0" applyFont="1" applyBorder="1"/>
    <xf numFmtId="10" fontId="1" fillId="0" borderId="3" xfId="0" applyNumberFormat="1" applyFont="1" applyBorder="1"/>
    <xf numFmtId="0" fontId="1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4" fontId="5" fillId="4" borderId="0" xfId="0" applyNumberFormat="1" applyFont="1" applyFill="1"/>
    <xf numFmtId="0" fontId="2" fillId="5" borderId="0" xfId="0" applyFont="1" applyFill="1"/>
    <xf numFmtId="0" fontId="0" fillId="5" borderId="0" xfId="0" applyFill="1"/>
    <xf numFmtId="4" fontId="6" fillId="4" borderId="0" xfId="0" applyNumberFormat="1" applyFont="1" applyFill="1" applyBorder="1"/>
    <xf numFmtId="4" fontId="6" fillId="5" borderId="0" xfId="0" applyNumberFormat="1" applyFont="1" applyFill="1"/>
    <xf numFmtId="4" fontId="0" fillId="2" borderId="0" xfId="0" applyNumberFormat="1" applyFill="1"/>
    <xf numFmtId="4" fontId="0" fillId="3" borderId="0" xfId="0" applyNumberFormat="1" applyFill="1"/>
    <xf numFmtId="0" fontId="8" fillId="0" borderId="0" xfId="0" applyFont="1" applyFill="1"/>
    <xf numFmtId="0" fontId="0" fillId="0" borderId="0" xfId="0" applyAlignment="1">
      <alignment wrapText="1"/>
    </xf>
    <xf numFmtId="4" fontId="0" fillId="4" borderId="0" xfId="0" applyNumberFormat="1" applyFill="1"/>
    <xf numFmtId="0" fontId="9" fillId="0" borderId="0" xfId="0" applyFont="1" applyFill="1" applyAlignment="1">
      <alignment vertical="center"/>
    </xf>
    <xf numFmtId="4" fontId="7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tobeproactive.onlin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692767</xdr:colOff>
      <xdr:row>1</xdr:row>
      <xdr:rowOff>38100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EA176-A33C-4864-8426-4E7475BF8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2767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ECC9-D735-4752-B69B-6A4818043689}">
  <dimension ref="B1:N30"/>
  <sheetViews>
    <sheetView showGridLines="0" tabSelected="1" zoomScaleNormal="100" workbookViewId="0">
      <pane ySplit="1" topLeftCell="A2" activePane="bottomLeft" state="frozen"/>
      <selection pane="bottomLeft" activeCell="D3" sqref="D3"/>
    </sheetView>
  </sheetViews>
  <sheetFormatPr defaultRowHeight="14.5" x14ac:dyDescent="0.35"/>
  <cols>
    <col min="1" max="1" width="10.54296875" customWidth="1"/>
    <col min="2" max="2" width="21" customWidth="1"/>
    <col min="3" max="12" width="12.7265625" customWidth="1"/>
    <col min="13" max="13" width="1.1796875" customWidth="1"/>
    <col min="14" max="14" width="14.453125" customWidth="1"/>
  </cols>
  <sheetData>
    <row r="1" spans="2:14" ht="33.75" customHeight="1" x14ac:dyDescent="0.35">
      <c r="B1" s="27" t="s">
        <v>22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3" spans="2:14" x14ac:dyDescent="0.35">
      <c r="B3" s="8"/>
      <c r="C3" s="9" t="s">
        <v>2</v>
      </c>
      <c r="D3" s="10">
        <v>100</v>
      </c>
    </row>
    <row r="4" spans="2:14" x14ac:dyDescent="0.35">
      <c r="B4" s="11"/>
      <c r="C4" s="12" t="s">
        <v>3</v>
      </c>
      <c r="D4" s="13">
        <v>100</v>
      </c>
    </row>
    <row r="5" spans="2:14" x14ac:dyDescent="0.35">
      <c r="B5" s="11"/>
      <c r="C5" s="12" t="s">
        <v>8</v>
      </c>
      <c r="D5" s="14">
        <v>7.2499999999999995E-2</v>
      </c>
    </row>
    <row r="6" spans="2:14" x14ac:dyDescent="0.35">
      <c r="B6" s="11"/>
      <c r="C6" s="12" t="s">
        <v>13</v>
      </c>
      <c r="D6" s="14">
        <v>1.2500000000000001E-2</v>
      </c>
    </row>
    <row r="7" spans="2:14" x14ac:dyDescent="0.35">
      <c r="B7" s="11"/>
      <c r="C7" s="12" t="s">
        <v>7</v>
      </c>
      <c r="D7" s="14">
        <v>0.16600000000000001</v>
      </c>
    </row>
    <row r="8" spans="2:14" ht="5.25" customHeight="1" x14ac:dyDescent="0.35"/>
    <row r="9" spans="2:14" ht="24.5" x14ac:dyDescent="0.35">
      <c r="C9" s="16" t="s">
        <v>21</v>
      </c>
      <c r="D9" s="16" t="s">
        <v>23</v>
      </c>
      <c r="E9" s="16" t="s">
        <v>23</v>
      </c>
      <c r="F9" s="16" t="s">
        <v>23</v>
      </c>
      <c r="G9" s="16" t="s">
        <v>23</v>
      </c>
      <c r="H9" s="16" t="s">
        <v>23</v>
      </c>
      <c r="I9" s="16" t="s">
        <v>23</v>
      </c>
      <c r="J9" s="16" t="s">
        <v>23</v>
      </c>
      <c r="K9" s="16" t="s">
        <v>23</v>
      </c>
      <c r="L9" s="16" t="s">
        <v>23</v>
      </c>
    </row>
    <row r="10" spans="2:14" s="25" customFormat="1" ht="29" x14ac:dyDescent="0.35">
      <c r="B10" s="2" t="s">
        <v>4</v>
      </c>
      <c r="C10" s="15" t="s">
        <v>9</v>
      </c>
      <c r="D10" s="15" t="s">
        <v>10</v>
      </c>
      <c r="E10" s="15" t="s">
        <v>11</v>
      </c>
      <c r="F10" s="15" t="s">
        <v>12</v>
      </c>
      <c r="G10" s="15" t="s">
        <v>14</v>
      </c>
      <c r="H10" s="15" t="s">
        <v>15</v>
      </c>
      <c r="I10" s="15" t="s">
        <v>16</v>
      </c>
      <c r="J10" s="15" t="s">
        <v>19</v>
      </c>
      <c r="K10" s="15" t="s">
        <v>17</v>
      </c>
      <c r="L10" s="15" t="s">
        <v>18</v>
      </c>
      <c r="N10" s="15" t="s">
        <v>5</v>
      </c>
    </row>
    <row r="11" spans="2:14" x14ac:dyDescent="0.35">
      <c r="B11" s="6">
        <v>1</v>
      </c>
      <c r="C11" s="7">
        <f>($D$4*$D$3)+$D$4*($D$5*$D$3)/12</f>
        <v>10060.416666666666</v>
      </c>
      <c r="D11" s="7">
        <f>C$22+(C$22*(($D$7+$D$6)/12))</f>
        <v>10884.534374999992</v>
      </c>
      <c r="E11" s="7">
        <f>D$22+(D$22*(($D$7+$D$6)/12))</f>
        <v>12827.423760937483</v>
      </c>
      <c r="F11" s="7">
        <f>E$22+(E$22*(($D$7+$D$6)/12))</f>
        <v>15117.118902264818</v>
      </c>
      <c r="G11" s="7">
        <f t="shared" ref="G11:L11" si="0">F$22+(F$22*(($D$7+$D$6)/12))</f>
        <v>17815.524626319089</v>
      </c>
      <c r="H11" s="7">
        <f t="shared" si="0"/>
        <v>20995.595772117027</v>
      </c>
      <c r="I11" s="7">
        <f t="shared" si="0"/>
        <v>24743.3096174399</v>
      </c>
      <c r="J11" s="7">
        <f t="shared" si="0"/>
        <v>29159.990384152909</v>
      </c>
      <c r="K11" s="7">
        <f t="shared" si="0"/>
        <v>34365.048667724193</v>
      </c>
      <c r="L11" s="7">
        <f t="shared" si="0"/>
        <v>40499.209854912951</v>
      </c>
    </row>
    <row r="12" spans="2:14" x14ac:dyDescent="0.35">
      <c r="B12" s="6">
        <v>2</v>
      </c>
      <c r="C12" s="7">
        <f>C11+$D$4*$D$3*($D$5/12)</f>
        <v>10120.833333333332</v>
      </c>
      <c r="D12" s="7">
        <f>D11+(C$22*(($D$7+$D$6)/12))</f>
        <v>11044.068749999991</v>
      </c>
      <c r="E12" s="7">
        <f>E11+(D$22*(($D$7+$D$6)/12))</f>
        <v>13015.435021874982</v>
      </c>
      <c r="F12" s="7">
        <f>F11+(E$22*(($D$7+$D$6)/12))</f>
        <v>15338.690173279661</v>
      </c>
      <c r="G12" s="7">
        <f t="shared" ref="G12:L22" si="1">G11+(F$22*(($D$7+$D$6)/12))</f>
        <v>18076.646369210081</v>
      </c>
      <c r="H12" s="7">
        <f t="shared" si="1"/>
        <v>21303.327746114061</v>
      </c>
      <c r="I12" s="7">
        <f t="shared" si="1"/>
        <v>25105.971748795404</v>
      </c>
      <c r="J12" s="7">
        <f t="shared" si="1"/>
        <v>29587.387705955371</v>
      </c>
      <c r="K12" s="7">
        <f t="shared" si="1"/>
        <v>34868.736411468395</v>
      </c>
      <c r="L12" s="7">
        <f t="shared" si="1"/>
        <v>41092.80586091549</v>
      </c>
    </row>
    <row r="13" spans="2:14" x14ac:dyDescent="0.35">
      <c r="B13" s="6">
        <v>3</v>
      </c>
      <c r="C13" s="7">
        <f t="shared" ref="C13:C22" si="2">C12+$D$4*$D$3*($D$5/12)</f>
        <v>10181.249999999998</v>
      </c>
      <c r="D13" s="7">
        <f t="shared" ref="D13:D22" si="3">D12+(C$22*(($D$7+$D$6)/12))</f>
        <v>11203.603124999991</v>
      </c>
      <c r="E13" s="7">
        <f t="shared" ref="E13:F22" si="4">E12+(D$22*(($D$7+$D$6)/12))</f>
        <v>13203.446282812482</v>
      </c>
      <c r="F13" s="7">
        <f t="shared" si="4"/>
        <v>15560.261444294505</v>
      </c>
      <c r="G13" s="7">
        <f t="shared" si="1"/>
        <v>18337.768112101072</v>
      </c>
      <c r="H13" s="7">
        <f t="shared" si="1"/>
        <v>21611.059720111094</v>
      </c>
      <c r="I13" s="7">
        <f t="shared" si="1"/>
        <v>25468.633880150908</v>
      </c>
      <c r="J13" s="7">
        <f t="shared" si="1"/>
        <v>30014.785027757833</v>
      </c>
      <c r="K13" s="7">
        <f t="shared" si="1"/>
        <v>35372.424155212597</v>
      </c>
      <c r="L13" s="7">
        <f t="shared" si="1"/>
        <v>41686.40186691803</v>
      </c>
    </row>
    <row r="14" spans="2:14" x14ac:dyDescent="0.35">
      <c r="B14" s="6">
        <v>4</v>
      </c>
      <c r="C14" s="7">
        <f t="shared" si="2"/>
        <v>10241.666666666664</v>
      </c>
      <c r="D14" s="7">
        <f t="shared" si="3"/>
        <v>11363.13749999999</v>
      </c>
      <c r="E14" s="7">
        <f t="shared" si="4"/>
        <v>13391.457543749981</v>
      </c>
      <c r="F14" s="7">
        <f t="shared" si="4"/>
        <v>15781.832715309349</v>
      </c>
      <c r="G14" s="7">
        <f t="shared" si="1"/>
        <v>18598.889854992063</v>
      </c>
      <c r="H14" s="7">
        <f t="shared" si="1"/>
        <v>21918.791694108128</v>
      </c>
      <c r="I14" s="7">
        <f t="shared" si="1"/>
        <v>25831.296011506412</v>
      </c>
      <c r="J14" s="7">
        <f t="shared" si="1"/>
        <v>30442.182349560295</v>
      </c>
      <c r="K14" s="7">
        <f t="shared" si="1"/>
        <v>35876.111898956799</v>
      </c>
      <c r="L14" s="7">
        <f t="shared" si="1"/>
        <v>42279.997872920569</v>
      </c>
    </row>
    <row r="15" spans="2:14" x14ac:dyDescent="0.35">
      <c r="B15" s="6">
        <v>5</v>
      </c>
      <c r="C15" s="7">
        <f t="shared" si="2"/>
        <v>10302.08333333333</v>
      </c>
      <c r="D15" s="7">
        <f t="shared" si="3"/>
        <v>11522.671874999989</v>
      </c>
      <c r="E15" s="7">
        <f t="shared" si="4"/>
        <v>13579.46880468748</v>
      </c>
      <c r="F15" s="7">
        <f t="shared" si="4"/>
        <v>16003.403986324192</v>
      </c>
      <c r="G15" s="7">
        <f t="shared" si="1"/>
        <v>18860.011597883054</v>
      </c>
      <c r="H15" s="7">
        <f t="shared" si="1"/>
        <v>22226.523668105161</v>
      </c>
      <c r="I15" s="7">
        <f t="shared" si="1"/>
        <v>26193.958142861917</v>
      </c>
      <c r="J15" s="7">
        <f t="shared" si="1"/>
        <v>30869.579671362757</v>
      </c>
      <c r="K15" s="7">
        <f t="shared" si="1"/>
        <v>36379.799642701</v>
      </c>
      <c r="L15" s="7">
        <f t="shared" si="1"/>
        <v>42873.593878923108</v>
      </c>
    </row>
    <row r="16" spans="2:14" x14ac:dyDescent="0.35">
      <c r="B16" s="6">
        <v>6</v>
      </c>
      <c r="C16" s="7">
        <f t="shared" si="2"/>
        <v>10362.499999999996</v>
      </c>
      <c r="D16" s="7">
        <f t="shared" si="3"/>
        <v>11682.206249999988</v>
      </c>
      <c r="E16" s="7">
        <f t="shared" si="4"/>
        <v>13767.480065624979</v>
      </c>
      <c r="F16" s="7">
        <f t="shared" si="4"/>
        <v>16224.975257339036</v>
      </c>
      <c r="G16" s="7">
        <f t="shared" si="1"/>
        <v>19121.133340774046</v>
      </c>
      <c r="H16" s="7">
        <f t="shared" si="1"/>
        <v>22534.255642102195</v>
      </c>
      <c r="I16" s="7">
        <f t="shared" si="1"/>
        <v>26556.620274217421</v>
      </c>
      <c r="J16" s="7">
        <f t="shared" si="1"/>
        <v>31296.976993165219</v>
      </c>
      <c r="K16" s="7">
        <f t="shared" si="1"/>
        <v>36883.487386445202</v>
      </c>
      <c r="L16" s="7">
        <f t="shared" si="1"/>
        <v>43467.189884925647</v>
      </c>
    </row>
    <row r="17" spans="2:14" x14ac:dyDescent="0.35">
      <c r="B17" s="6">
        <v>7</v>
      </c>
      <c r="C17" s="7">
        <f t="shared" si="2"/>
        <v>10422.916666666662</v>
      </c>
      <c r="D17" s="7">
        <f t="shared" si="3"/>
        <v>11841.740624999988</v>
      </c>
      <c r="E17" s="7">
        <f t="shared" si="4"/>
        <v>13955.491326562478</v>
      </c>
      <c r="F17" s="7">
        <f t="shared" si="4"/>
        <v>16446.54652835388</v>
      </c>
      <c r="G17" s="7">
        <f t="shared" si="1"/>
        <v>19382.255083665037</v>
      </c>
      <c r="H17" s="7">
        <f t="shared" si="1"/>
        <v>22841.987616099228</v>
      </c>
      <c r="I17" s="7">
        <f t="shared" si="1"/>
        <v>26919.282405572925</v>
      </c>
      <c r="J17" s="7">
        <f t="shared" si="1"/>
        <v>31724.374314967681</v>
      </c>
      <c r="K17" s="7">
        <f t="shared" si="1"/>
        <v>37387.175130189404</v>
      </c>
      <c r="L17" s="7">
        <f t="shared" si="1"/>
        <v>44060.785890928186</v>
      </c>
    </row>
    <row r="18" spans="2:14" x14ac:dyDescent="0.35">
      <c r="B18" s="6">
        <v>8</v>
      </c>
      <c r="C18" s="7">
        <f t="shared" si="2"/>
        <v>10483.333333333328</v>
      </c>
      <c r="D18" s="7">
        <f t="shared" si="3"/>
        <v>12001.274999999987</v>
      </c>
      <c r="E18" s="7">
        <f t="shared" si="4"/>
        <v>14143.502587499977</v>
      </c>
      <c r="F18" s="7">
        <f t="shared" si="4"/>
        <v>16668.117799368723</v>
      </c>
      <c r="G18" s="7">
        <f t="shared" si="1"/>
        <v>19643.376826556028</v>
      </c>
      <c r="H18" s="7">
        <f t="shared" si="1"/>
        <v>23149.719590096262</v>
      </c>
      <c r="I18" s="7">
        <f t="shared" si="1"/>
        <v>27281.944536928429</v>
      </c>
      <c r="J18" s="7">
        <f t="shared" si="1"/>
        <v>32151.771636770143</v>
      </c>
      <c r="K18" s="7">
        <f t="shared" si="1"/>
        <v>37890.862873933605</v>
      </c>
      <c r="L18" s="7">
        <f t="shared" si="1"/>
        <v>44654.381896930725</v>
      </c>
    </row>
    <row r="19" spans="2:14" x14ac:dyDescent="0.35">
      <c r="B19" s="6">
        <v>9</v>
      </c>
      <c r="C19" s="7">
        <f t="shared" si="2"/>
        <v>10543.749999999995</v>
      </c>
      <c r="D19" s="7">
        <f t="shared" si="3"/>
        <v>12160.809374999986</v>
      </c>
      <c r="E19" s="7">
        <f t="shared" si="4"/>
        <v>14331.513848437477</v>
      </c>
      <c r="F19" s="7">
        <f t="shared" si="4"/>
        <v>16889.689070383567</v>
      </c>
      <c r="G19" s="7">
        <f t="shared" si="1"/>
        <v>19904.49856944702</v>
      </c>
      <c r="H19" s="7">
        <f t="shared" si="1"/>
        <v>23457.451564093295</v>
      </c>
      <c r="I19" s="7">
        <f t="shared" si="1"/>
        <v>27644.606668283934</v>
      </c>
      <c r="J19" s="7">
        <f t="shared" si="1"/>
        <v>32579.168958572605</v>
      </c>
      <c r="K19" s="7">
        <f t="shared" si="1"/>
        <v>38394.550617677807</v>
      </c>
      <c r="L19" s="7">
        <f t="shared" si="1"/>
        <v>45247.977902933264</v>
      </c>
    </row>
    <row r="20" spans="2:14" x14ac:dyDescent="0.35">
      <c r="B20" s="6">
        <v>10</v>
      </c>
      <c r="C20" s="7">
        <f t="shared" si="2"/>
        <v>10604.166666666661</v>
      </c>
      <c r="D20" s="7">
        <f t="shared" si="3"/>
        <v>12320.343749999985</v>
      </c>
      <c r="E20" s="7">
        <f t="shared" si="4"/>
        <v>14519.525109374976</v>
      </c>
      <c r="F20" s="7">
        <f t="shared" si="4"/>
        <v>17111.260341398411</v>
      </c>
      <c r="G20" s="7">
        <f t="shared" si="1"/>
        <v>20165.620312338011</v>
      </c>
      <c r="H20" s="7">
        <f t="shared" si="1"/>
        <v>23765.183538090329</v>
      </c>
      <c r="I20" s="7">
        <f t="shared" si="1"/>
        <v>28007.268799639438</v>
      </c>
      <c r="J20" s="7">
        <f t="shared" si="1"/>
        <v>33006.566280375067</v>
      </c>
      <c r="K20" s="7">
        <f t="shared" si="1"/>
        <v>38898.238361422009</v>
      </c>
      <c r="L20" s="7">
        <f t="shared" si="1"/>
        <v>45841.573908935803</v>
      </c>
    </row>
    <row r="21" spans="2:14" x14ac:dyDescent="0.35">
      <c r="B21" s="6">
        <v>11</v>
      </c>
      <c r="C21" s="7">
        <f t="shared" si="2"/>
        <v>10664.583333333327</v>
      </c>
      <c r="D21" s="7">
        <f t="shared" si="3"/>
        <v>12479.878124999985</v>
      </c>
      <c r="E21" s="7">
        <f t="shared" si="4"/>
        <v>14707.536370312475</v>
      </c>
      <c r="F21" s="7">
        <f t="shared" si="4"/>
        <v>17332.831612413254</v>
      </c>
      <c r="G21" s="7">
        <f t="shared" si="1"/>
        <v>20426.742055229002</v>
      </c>
      <c r="H21" s="7">
        <f t="shared" si="1"/>
        <v>24072.915512087362</v>
      </c>
      <c r="I21" s="7">
        <f t="shared" si="1"/>
        <v>28369.930930994942</v>
      </c>
      <c r="J21" s="7">
        <f t="shared" si="1"/>
        <v>33433.96360217753</v>
      </c>
      <c r="K21" s="7">
        <f t="shared" si="1"/>
        <v>39401.926105166211</v>
      </c>
      <c r="L21" s="7">
        <f t="shared" si="1"/>
        <v>46435.169914938342</v>
      </c>
    </row>
    <row r="22" spans="2:14" x14ac:dyDescent="0.35">
      <c r="B22" s="6">
        <v>12</v>
      </c>
      <c r="C22" s="7">
        <f t="shared" si="2"/>
        <v>10724.999999999993</v>
      </c>
      <c r="D22" s="7">
        <f t="shared" si="3"/>
        <v>12639.412499999984</v>
      </c>
      <c r="E22" s="7">
        <f t="shared" si="4"/>
        <v>14895.547631249974</v>
      </c>
      <c r="F22" s="7">
        <f t="shared" si="4"/>
        <v>17554.402883428098</v>
      </c>
      <c r="G22" s="7">
        <f t="shared" si="1"/>
        <v>20687.863798119994</v>
      </c>
      <c r="H22" s="7">
        <f t="shared" si="1"/>
        <v>24380.647486084395</v>
      </c>
      <c r="I22" s="7">
        <f t="shared" si="1"/>
        <v>28732.593062350446</v>
      </c>
      <c r="J22" s="7">
        <f t="shared" si="1"/>
        <v>33861.360923979992</v>
      </c>
      <c r="K22" s="7">
        <f t="shared" si="1"/>
        <v>39905.613848910412</v>
      </c>
      <c r="L22" s="7">
        <f t="shared" si="1"/>
        <v>47028.765920940881</v>
      </c>
    </row>
    <row r="23" spans="2:14" ht="5.25" customHeight="1" x14ac:dyDescent="0.35"/>
    <row r="24" spans="2:14" ht="18.5" x14ac:dyDescent="0.45">
      <c r="B24" s="3" t="s">
        <v>20</v>
      </c>
      <c r="C24" s="22">
        <f t="shared" ref="C24:L24" si="5">C22-($D3*$D4)</f>
        <v>724.99999999999272</v>
      </c>
      <c r="D24" s="22">
        <f t="shared" si="5"/>
        <v>2639.412499999984</v>
      </c>
      <c r="E24" s="22">
        <f t="shared" si="5"/>
        <v>4895.5476312499741</v>
      </c>
      <c r="F24" s="22">
        <f t="shared" si="5"/>
        <v>7554.402883428098</v>
      </c>
      <c r="G24" s="22">
        <f t="shared" si="5"/>
        <v>10687.863798119994</v>
      </c>
      <c r="H24" s="22">
        <f t="shared" si="5"/>
        <v>14380.647486084395</v>
      </c>
      <c r="I24" s="22">
        <f t="shared" si="5"/>
        <v>18732.593062350446</v>
      </c>
      <c r="J24" s="22">
        <f t="shared" si="5"/>
        <v>23861.360923979992</v>
      </c>
      <c r="K24" s="22">
        <f t="shared" si="5"/>
        <v>29905.613848910412</v>
      </c>
      <c r="L24" s="22">
        <f t="shared" si="5"/>
        <v>37028.765920940881</v>
      </c>
      <c r="N24" s="28">
        <f>L24</f>
        <v>37028.765920940881</v>
      </c>
    </row>
    <row r="25" spans="2:14" ht="5.25" customHeight="1" x14ac:dyDescent="0.35"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</row>
    <row r="26" spans="2:14" x14ac:dyDescent="0.35">
      <c r="B26" s="4" t="s">
        <v>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N26" s="23">
        <f>+N24*0.19</f>
        <v>7035.4655249787675</v>
      </c>
    </row>
    <row r="27" spans="2:14" ht="5.25" customHeight="1" x14ac:dyDescent="0.35"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</row>
    <row r="28" spans="2:14" ht="18.5" x14ac:dyDescent="0.45">
      <c r="B28" s="5" t="s">
        <v>1</v>
      </c>
      <c r="C28" s="26"/>
      <c r="D28" s="17"/>
      <c r="E28" s="17"/>
      <c r="F28" s="17"/>
      <c r="G28" s="17"/>
      <c r="H28" s="17"/>
      <c r="I28" s="17"/>
      <c r="J28" s="17"/>
      <c r="K28" s="17"/>
      <c r="L28" s="17"/>
      <c r="N28" s="20">
        <f>+N24*0.81</f>
        <v>29993.300395962116</v>
      </c>
    </row>
    <row r="29" spans="2:14" ht="5.25" customHeight="1" x14ac:dyDescent="0.35">
      <c r="N29" s="1"/>
    </row>
    <row r="30" spans="2:14" ht="18.5" x14ac:dyDescent="0.45">
      <c r="B30" s="18" t="s">
        <v>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N30" s="21">
        <f>D3*D4+N28</f>
        <v>39993.300395962113</v>
      </c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  <drawing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10_lat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2020-03-16T12:57:54Z</dcterms:created>
  <dcterms:modified xsi:type="dcterms:W3CDTF">2023-02-12T14:57:38Z</dcterms:modified>
</cp:coreProperties>
</file>